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600" windowWidth="10635" windowHeight="4230" tabRatio="599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4">'Лист5'!$A$1:$K$43</definedName>
  </definedNames>
  <calcPr fullCalcOnLoad="1"/>
</workbook>
</file>

<file path=xl/sharedStrings.xml><?xml version="1.0" encoding="utf-8"?>
<sst xmlns="http://schemas.openxmlformats.org/spreadsheetml/2006/main" count="286" uniqueCount="67">
  <si>
    <t>Вид продукции</t>
  </si>
  <si>
    <t>Овощи</t>
  </si>
  <si>
    <t>Плоды и ягоды</t>
  </si>
  <si>
    <t>Виноград</t>
  </si>
  <si>
    <t>Молоко</t>
  </si>
  <si>
    <t>Яйца</t>
  </si>
  <si>
    <t>тонн</t>
  </si>
  <si>
    <t>тыс. штук</t>
  </si>
  <si>
    <t>центнеров</t>
  </si>
  <si>
    <t>тыс. руб.</t>
  </si>
  <si>
    <t>оценка</t>
  </si>
  <si>
    <t>Картофель</t>
  </si>
  <si>
    <t>-"-</t>
  </si>
  <si>
    <t xml:space="preserve">                                  прогноз</t>
  </si>
  <si>
    <t>в том числе:</t>
  </si>
  <si>
    <t>Шерсть (физический вес)</t>
  </si>
  <si>
    <t>Прочая продукция сельского хозяйства</t>
  </si>
  <si>
    <t>Рыболовство:</t>
  </si>
  <si>
    <t>индекс производства</t>
  </si>
  <si>
    <t>в % к предыдущему году</t>
  </si>
  <si>
    <t>Рыбоводство:</t>
  </si>
  <si>
    <t>Улов рыбы в естественных водоемах и прудах</t>
  </si>
  <si>
    <t>Индекс производства продукции сельского хозяйства в хозяйствах всех категорий</t>
  </si>
  <si>
    <t>% к предыдущему году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</si>
  <si>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</si>
  <si>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</si>
  <si>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</si>
  <si>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</si>
  <si>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</si>
  <si>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</si>
  <si>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</si>
  <si>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 xml:space="preserve">Объем продукции сельского хозяйства в хозяйствах всех категорий </t>
  </si>
  <si>
    <t>тыс.руб. в ценах соответствующих лет</t>
  </si>
  <si>
    <t>Произведено (реализовано на убой) скота и птицы в живом весе</t>
  </si>
  <si>
    <t>х</t>
  </si>
  <si>
    <r>
      <t>Зерно</t>
    </r>
    <r>
      <rPr>
        <b/>
        <i/>
        <sz val="10"/>
        <rFont val="Tahoma"/>
        <family val="2"/>
      </rPr>
      <t xml:space="preserve"> </t>
    </r>
    <r>
      <rPr>
        <i/>
        <sz val="10"/>
        <rFont val="Tahoma"/>
        <family val="2"/>
      </rPr>
      <t>(в весе после доработки)</t>
    </r>
  </si>
  <si>
    <r>
      <t xml:space="preserve">Подсолнечник </t>
    </r>
    <r>
      <rPr>
        <i/>
        <sz val="10"/>
        <rFont val="Tahoma"/>
        <family val="2"/>
      </rPr>
      <t>(бункерный/первоначальный вес)</t>
    </r>
  </si>
  <si>
    <r>
      <t>Сахарная свекла /фабричная/</t>
    </r>
    <r>
      <rPr>
        <b/>
        <i/>
        <sz val="10"/>
        <rFont val="Tahoma"/>
        <family val="2"/>
      </rPr>
      <t xml:space="preserve">                 </t>
    </r>
    <r>
      <rPr>
        <i/>
        <sz val="10"/>
        <rFont val="Tahoma"/>
        <family val="2"/>
      </rPr>
      <t>(в весе после доработки)</t>
    </r>
  </si>
  <si>
    <r>
      <t xml:space="preserve">Лен                                                              </t>
    </r>
    <r>
      <rPr>
        <i/>
        <sz val="10"/>
        <rFont val="Tahoma"/>
        <family val="2"/>
      </rPr>
      <t>(первоначально-оприходованный вес)</t>
    </r>
  </si>
  <si>
    <t>отчет</t>
  </si>
  <si>
    <t>Темп к предыдущему году, %</t>
  </si>
  <si>
    <t>Единица измерения</t>
  </si>
  <si>
    <t>прогноз</t>
  </si>
  <si>
    <t>тыс.руб. в ценах                              соответствующих лет</t>
  </si>
  <si>
    <t>Сельское хозяйство</t>
  </si>
  <si>
    <t>объем отгруженных товаров собственного производства, выполненных работ и услуг</t>
  </si>
  <si>
    <t>Производство основных видов продукции</t>
  </si>
  <si>
    <t>Сельхозпредприятия (крупные, средние, малые, подсобные)</t>
  </si>
  <si>
    <t xml:space="preserve">Крестьянские (фермерские) хозяйства и индивидуальные предприниматели </t>
  </si>
  <si>
    <t xml:space="preserve">Личные подсобные хозяйства населения </t>
  </si>
  <si>
    <t>Все категории хозяйств</t>
  </si>
  <si>
    <t>Район (город)</t>
  </si>
  <si>
    <t>Керчикское сельское поселение</t>
  </si>
  <si>
    <t>Керчикского сельского поселения</t>
  </si>
  <si>
    <t>Керчикское сельское поеление</t>
  </si>
  <si>
    <t>Глава Администрации Керчиского сельского поселения</t>
  </si>
  <si>
    <t>О.И.Аниканова</t>
  </si>
  <si>
    <t xml:space="preserve">                                                      </t>
  </si>
  <si>
    <t>Начальник службы экономики и финансов</t>
  </si>
  <si>
    <t>Н.И.Хохлова</t>
  </si>
  <si>
    <t>Ведущий специалист экономист</t>
  </si>
  <si>
    <t>Н.К.Жуйкова</t>
  </si>
  <si>
    <t>II.   Прогноз развития сельского хозяйства, рыболовства и рыбоводства на 2022 - 2024 годы</t>
  </si>
  <si>
    <t>2021 в %                к 2020</t>
  </si>
  <si>
    <t>2024 в %               к 2018</t>
  </si>
  <si>
    <t>Прогноз развития сельского хозяйства на 2022 - 2024 годы</t>
  </si>
  <si>
    <t>Прогноз развития сельского хозяйства на 2022- 2024 годы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</si>
</sst>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64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Arial Cyr"/>
      <family val="0"/>
    </font>
    <font>
      <i/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u val="single"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 quotePrefix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 quotePrefix="1">
      <alignment horizontal="center" vertical="center"/>
    </xf>
    <xf numFmtId="182" fontId="7" fillId="0" borderId="20" xfId="0" applyNumberFormat="1" applyFont="1" applyBorder="1" applyAlignment="1">
      <alignment horizontal="center" vertical="center"/>
    </xf>
    <xf numFmtId="182" fontId="7" fillId="0" borderId="21" xfId="0" applyNumberFormat="1" applyFont="1" applyBorder="1" applyAlignment="1">
      <alignment horizontal="center" vertical="center"/>
    </xf>
    <xf numFmtId="182" fontId="7" fillId="0" borderId="22" xfId="0" applyNumberFormat="1" applyFont="1" applyBorder="1" applyAlignment="1">
      <alignment horizontal="center" vertical="center"/>
    </xf>
    <xf numFmtId="182" fontId="7" fillId="0" borderId="23" xfId="0" applyNumberFormat="1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8" fillId="33" borderId="19" xfId="0" applyFont="1" applyFill="1" applyBorder="1" applyAlignment="1" applyProtection="1">
      <alignment horizontal="left" vertical="center" wrapText="1"/>
      <protection/>
    </xf>
    <xf numFmtId="0" fontId="18" fillId="0" borderId="18" xfId="0" applyFont="1" applyBorder="1" applyAlignment="1">
      <alignment horizontal="left" vertical="center" wrapText="1"/>
    </xf>
    <xf numFmtId="182" fontId="25" fillId="0" borderId="18" xfId="0" applyNumberFormat="1" applyFont="1" applyFill="1" applyBorder="1" applyAlignment="1">
      <alignment horizontal="center"/>
    </xf>
    <xf numFmtId="0" fontId="26" fillId="0" borderId="19" xfId="0" applyFont="1" applyBorder="1" applyAlignment="1">
      <alignment horizontal="left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26" fillId="33" borderId="19" xfId="0" applyFont="1" applyFill="1" applyBorder="1" applyAlignment="1" applyProtection="1">
      <alignment horizontal="left" vertical="center" wrapText="1"/>
      <protection/>
    </xf>
    <xf numFmtId="0" fontId="20" fillId="33" borderId="19" xfId="0" applyFont="1" applyFill="1" applyBorder="1" applyAlignment="1" applyProtection="1">
      <alignment horizontal="left" vertical="center" wrapText="1"/>
      <protection/>
    </xf>
    <xf numFmtId="0" fontId="20" fillId="33" borderId="28" xfId="0" applyFont="1" applyFill="1" applyBorder="1" applyAlignment="1" applyProtection="1">
      <alignment horizontal="left" vertical="center" wrapText="1"/>
      <protection/>
    </xf>
    <xf numFmtId="0" fontId="23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 quotePrefix="1">
      <alignment horizontal="center" vertical="center" wrapText="1"/>
    </xf>
    <xf numFmtId="0" fontId="24" fillId="33" borderId="19" xfId="0" applyFont="1" applyFill="1" applyBorder="1" applyAlignment="1" applyProtection="1">
      <alignment horizontal="center" vertical="center" wrapText="1"/>
      <protection/>
    </xf>
    <xf numFmtId="0" fontId="24" fillId="33" borderId="28" xfId="0" applyFont="1" applyFill="1" applyBorder="1" applyAlignment="1" applyProtection="1">
      <alignment horizontal="center" vertical="center" wrapText="1"/>
      <protection/>
    </xf>
    <xf numFmtId="0" fontId="26" fillId="0" borderId="28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0" fontId="18" fillId="33" borderId="18" xfId="0" applyFont="1" applyFill="1" applyBorder="1" applyAlignment="1" applyProtection="1">
      <alignment horizontal="left" vertical="center" wrapText="1"/>
      <protection/>
    </xf>
    <xf numFmtId="0" fontId="24" fillId="33" borderId="18" xfId="0" applyFont="1" applyFill="1" applyBorder="1" applyAlignment="1" applyProtection="1">
      <alignment horizontal="center" vertical="center" wrapText="1"/>
      <protection/>
    </xf>
    <xf numFmtId="182" fontId="25" fillId="0" borderId="19" xfId="0" applyNumberFormat="1" applyFont="1" applyFill="1" applyBorder="1" applyAlignment="1">
      <alignment horizontal="center" vertical="center"/>
    </xf>
    <xf numFmtId="182" fontId="25" fillId="0" borderId="28" xfId="0" applyNumberFormat="1" applyFont="1" applyFill="1" applyBorder="1" applyAlignment="1">
      <alignment horizontal="center" vertical="center"/>
    </xf>
    <xf numFmtId="182" fontId="18" fillId="0" borderId="29" xfId="0" applyNumberFormat="1" applyFont="1" applyFill="1" applyBorder="1" applyAlignment="1">
      <alignment horizontal="center" vertical="center"/>
    </xf>
    <xf numFmtId="182" fontId="18" fillId="0" borderId="20" xfId="0" applyNumberFormat="1" applyFont="1" applyFill="1" applyBorder="1" applyAlignment="1">
      <alignment horizontal="center" vertical="center"/>
    </xf>
    <xf numFmtId="182" fontId="18" fillId="0" borderId="21" xfId="0" applyNumberFormat="1" applyFont="1" applyFill="1" applyBorder="1" applyAlignment="1">
      <alignment horizontal="center" vertical="center"/>
    </xf>
    <xf numFmtId="182" fontId="18" fillId="0" borderId="30" xfId="0" applyNumberFormat="1" applyFont="1" applyFill="1" applyBorder="1" applyAlignment="1">
      <alignment horizontal="center" vertical="center"/>
    </xf>
    <xf numFmtId="182" fontId="25" fillId="0" borderId="18" xfId="0" applyNumberFormat="1" applyFont="1" applyFill="1" applyBorder="1" applyAlignment="1">
      <alignment horizontal="center" vertical="center"/>
    </xf>
    <xf numFmtId="182" fontId="26" fillId="0" borderId="22" xfId="0" applyNumberFormat="1" applyFont="1" applyBorder="1" applyAlignment="1">
      <alignment horizontal="center" vertical="center"/>
    </xf>
    <xf numFmtId="182" fontId="26" fillId="0" borderId="23" xfId="0" applyNumberFormat="1" applyFont="1" applyBorder="1" applyAlignment="1">
      <alignment horizontal="center" vertical="center"/>
    </xf>
    <xf numFmtId="182" fontId="26" fillId="0" borderId="31" xfId="0" applyNumberFormat="1" applyFont="1" applyBorder="1" applyAlignment="1">
      <alignment horizontal="center" vertical="center"/>
    </xf>
    <xf numFmtId="182" fontId="18" fillId="0" borderId="32" xfId="0" applyNumberFormat="1" applyFont="1" applyBorder="1" applyAlignment="1">
      <alignment horizontal="center" vertical="center"/>
    </xf>
    <xf numFmtId="182" fontId="18" fillId="0" borderId="2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82" fontId="7" fillId="0" borderId="30" xfId="0" applyNumberFormat="1" applyFont="1" applyBorder="1" applyAlignment="1">
      <alignment horizontal="center" vertical="center"/>
    </xf>
    <xf numFmtId="175" fontId="7" fillId="0" borderId="18" xfId="0" applyNumberFormat="1" applyFont="1" applyFill="1" applyBorder="1" applyAlignment="1">
      <alignment horizontal="center" vertical="center"/>
    </xf>
    <xf numFmtId="175" fontId="7" fillId="0" borderId="19" xfId="0" applyNumberFormat="1" applyFont="1" applyFill="1" applyBorder="1" applyAlignment="1">
      <alignment horizontal="center" vertical="center"/>
    </xf>
    <xf numFmtId="182" fontId="7" fillId="0" borderId="18" xfId="0" applyNumberFormat="1" applyFont="1" applyFill="1" applyBorder="1" applyAlignment="1">
      <alignment horizontal="center" vertical="center"/>
    </xf>
    <xf numFmtId="182" fontId="2" fillId="0" borderId="28" xfId="0" applyNumberFormat="1" applyFont="1" applyFill="1" applyBorder="1" applyAlignment="1">
      <alignment vertical="center"/>
    </xf>
    <xf numFmtId="182" fontId="7" fillId="0" borderId="33" xfId="0" applyNumberFormat="1" applyFont="1" applyFill="1" applyBorder="1" applyAlignment="1">
      <alignment horizontal="center" vertical="center"/>
    </xf>
    <xf numFmtId="182" fontId="26" fillId="0" borderId="22" xfId="0" applyNumberFormat="1" applyFont="1" applyFill="1" applyBorder="1" applyAlignment="1">
      <alignment horizontal="center" vertical="center"/>
    </xf>
    <xf numFmtId="182" fontId="26" fillId="0" borderId="34" xfId="0" applyNumberFormat="1" applyFont="1" applyFill="1" applyBorder="1" applyAlignment="1">
      <alignment horizontal="center" vertical="center"/>
    </xf>
    <xf numFmtId="182" fontId="20" fillId="0" borderId="32" xfId="0" applyNumberFormat="1" applyFont="1" applyBorder="1" applyAlignment="1">
      <alignment horizontal="center" vertical="center"/>
    </xf>
    <xf numFmtId="182" fontId="20" fillId="0" borderId="22" xfId="0" applyNumberFormat="1" applyFont="1" applyBorder="1" applyAlignment="1">
      <alignment horizontal="center" vertical="center"/>
    </xf>
    <xf numFmtId="182" fontId="20" fillId="0" borderId="31" xfId="0" applyNumberFormat="1" applyFont="1" applyBorder="1" applyAlignment="1">
      <alignment horizontal="center" vertical="center"/>
    </xf>
    <xf numFmtId="182" fontId="20" fillId="0" borderId="23" xfId="0" applyNumberFormat="1" applyFont="1" applyBorder="1" applyAlignment="1">
      <alignment horizontal="center" vertical="center"/>
    </xf>
    <xf numFmtId="182" fontId="20" fillId="0" borderId="35" xfId="0" applyNumberFormat="1" applyFont="1" applyBorder="1" applyAlignment="1">
      <alignment horizontal="center" vertical="center"/>
    </xf>
    <xf numFmtId="182" fontId="20" fillId="0" borderId="34" xfId="0" applyNumberFormat="1" applyFont="1" applyBorder="1" applyAlignment="1">
      <alignment horizontal="center" vertical="center"/>
    </xf>
    <xf numFmtId="182" fontId="20" fillId="0" borderId="36" xfId="0" applyNumberFormat="1" applyFont="1" applyBorder="1" applyAlignment="1">
      <alignment horizontal="center" vertical="center"/>
    </xf>
    <xf numFmtId="182" fontId="20" fillId="0" borderId="37" xfId="0" applyNumberFormat="1" applyFont="1" applyBorder="1" applyAlignment="1">
      <alignment horizontal="center" vertical="center"/>
    </xf>
    <xf numFmtId="182" fontId="26" fillId="0" borderId="29" xfId="0" applyNumberFormat="1" applyFont="1" applyBorder="1" applyAlignment="1">
      <alignment horizontal="center"/>
    </xf>
    <xf numFmtId="182" fontId="26" fillId="0" borderId="20" xfId="0" applyNumberFormat="1" applyFont="1" applyBorder="1" applyAlignment="1">
      <alignment horizontal="center"/>
    </xf>
    <xf numFmtId="182" fontId="26" fillId="0" borderId="21" xfId="0" applyNumberFormat="1" applyFont="1" applyBorder="1" applyAlignment="1">
      <alignment horizontal="center"/>
    </xf>
    <xf numFmtId="182" fontId="26" fillId="0" borderId="30" xfId="0" applyNumberFormat="1" applyFont="1" applyBorder="1" applyAlignment="1">
      <alignment horizontal="center"/>
    </xf>
    <xf numFmtId="182" fontId="26" fillId="0" borderId="32" xfId="0" applyNumberFormat="1" applyFont="1" applyFill="1" applyBorder="1" applyAlignment="1">
      <alignment horizontal="center" vertical="center"/>
    </xf>
    <xf numFmtId="182" fontId="26" fillId="0" borderId="23" xfId="0" applyNumberFormat="1" applyFont="1" applyFill="1" applyBorder="1" applyAlignment="1">
      <alignment horizontal="center" vertical="center"/>
    </xf>
    <xf numFmtId="182" fontId="26" fillId="0" borderId="31" xfId="0" applyNumberFormat="1" applyFont="1" applyFill="1" applyBorder="1" applyAlignment="1">
      <alignment horizontal="center" vertical="center"/>
    </xf>
    <xf numFmtId="182" fontId="26" fillId="0" borderId="35" xfId="0" applyNumberFormat="1" applyFont="1" applyFill="1" applyBorder="1" applyAlignment="1">
      <alignment horizontal="center" vertical="center"/>
    </xf>
    <xf numFmtId="182" fontId="26" fillId="0" borderId="37" xfId="0" applyNumberFormat="1" applyFont="1" applyFill="1" applyBorder="1" applyAlignment="1">
      <alignment horizontal="center" vertical="center"/>
    </xf>
    <xf numFmtId="182" fontId="26" fillId="0" borderId="36" xfId="0" applyNumberFormat="1" applyFont="1" applyFill="1" applyBorder="1" applyAlignment="1">
      <alignment horizontal="center" vertical="center"/>
    </xf>
    <xf numFmtId="182" fontId="26" fillId="0" borderId="38" xfId="0" applyNumberFormat="1" applyFont="1" applyFill="1" applyBorder="1" applyAlignment="1">
      <alignment horizontal="center" vertical="center"/>
    </xf>
    <xf numFmtId="182" fontId="26" fillId="0" borderId="39" xfId="0" applyNumberFormat="1" applyFont="1" applyFill="1" applyBorder="1" applyAlignment="1">
      <alignment horizontal="center" vertical="center"/>
    </xf>
    <xf numFmtId="182" fontId="18" fillId="0" borderId="33" xfId="0" applyNumberFormat="1" applyFont="1" applyFill="1" applyBorder="1" applyAlignment="1">
      <alignment horizontal="center" vertical="center"/>
    </xf>
    <xf numFmtId="182" fontId="26" fillId="0" borderId="38" xfId="0" applyNumberFormat="1" applyFont="1" applyBorder="1" applyAlignment="1">
      <alignment horizontal="center" vertical="center"/>
    </xf>
    <xf numFmtId="182" fontId="20" fillId="0" borderId="38" xfId="0" applyNumberFormat="1" applyFont="1" applyBorder="1" applyAlignment="1">
      <alignment horizontal="center" vertical="center"/>
    </xf>
    <xf numFmtId="182" fontId="20" fillId="0" borderId="39" xfId="0" applyNumberFormat="1" applyFont="1" applyBorder="1" applyAlignment="1">
      <alignment horizontal="center" vertical="center"/>
    </xf>
    <xf numFmtId="182" fontId="26" fillId="0" borderId="4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82" fontId="7" fillId="0" borderId="2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4" fillId="0" borderId="12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82" fontId="7" fillId="0" borderId="21" xfId="0" applyNumberFormat="1" applyFont="1" applyFill="1" applyBorder="1" applyAlignment="1">
      <alignment horizontal="center" vertical="center"/>
    </xf>
    <xf numFmtId="182" fontId="7" fillId="0" borderId="22" xfId="0" applyNumberFormat="1" applyFont="1" applyFill="1" applyBorder="1" applyAlignment="1">
      <alignment horizontal="center" vertical="center"/>
    </xf>
    <xf numFmtId="182" fontId="7" fillId="0" borderId="23" xfId="0" applyNumberFormat="1" applyFont="1" applyFill="1" applyBorder="1" applyAlignment="1">
      <alignment horizontal="center" vertical="center"/>
    </xf>
    <xf numFmtId="0" fontId="19" fillId="10" borderId="17" xfId="0" applyFont="1" applyFill="1" applyBorder="1" applyAlignment="1">
      <alignment horizontal="left" vertical="center"/>
    </xf>
    <xf numFmtId="0" fontId="22" fillId="10" borderId="19" xfId="0" applyFont="1" applyFill="1" applyBorder="1" applyAlignment="1">
      <alignment horizontal="left" vertical="center"/>
    </xf>
    <xf numFmtId="182" fontId="19" fillId="10" borderId="22" xfId="0" applyNumberFormat="1" applyFont="1" applyFill="1" applyBorder="1" applyAlignment="1">
      <alignment horizontal="right" vertical="center"/>
    </xf>
    <xf numFmtId="0" fontId="22" fillId="10" borderId="19" xfId="0" applyFont="1" applyFill="1" applyBorder="1" applyAlignment="1" quotePrefix="1">
      <alignment horizontal="left" vertical="center"/>
    </xf>
    <xf numFmtId="0" fontId="9" fillId="10" borderId="19" xfId="0" applyFont="1" applyFill="1" applyBorder="1" applyAlignment="1" quotePrefix="1">
      <alignment horizontal="center" vertical="center"/>
    </xf>
    <xf numFmtId="0" fontId="9" fillId="10" borderId="19" xfId="0" applyFont="1" applyFill="1" applyBorder="1" applyAlignment="1">
      <alignment horizontal="center" vertical="center"/>
    </xf>
    <xf numFmtId="0" fontId="8" fillId="10" borderId="28" xfId="0" applyFont="1" applyFill="1" applyBorder="1" applyAlignment="1">
      <alignment vertical="center"/>
    </xf>
    <xf numFmtId="182" fontId="19" fillId="10" borderId="34" xfId="0" applyNumberFormat="1" applyFont="1" applyFill="1" applyBorder="1" applyAlignment="1">
      <alignment horizontal="right" vertical="center"/>
    </xf>
    <xf numFmtId="0" fontId="19" fillId="10" borderId="19" xfId="0" applyFont="1" applyFill="1" applyBorder="1" applyAlignment="1">
      <alignment horizontal="left" vertical="center"/>
    </xf>
    <xf numFmtId="0" fontId="22" fillId="10" borderId="17" xfId="0" applyFont="1" applyFill="1" applyBorder="1" applyAlignment="1">
      <alignment horizontal="left" vertical="center"/>
    </xf>
    <xf numFmtId="0" fontId="22" fillId="10" borderId="17" xfId="0" applyFont="1" applyFill="1" applyBorder="1" applyAlignment="1" quotePrefix="1">
      <alignment horizontal="left" vertical="center"/>
    </xf>
    <xf numFmtId="0" fontId="9" fillId="10" borderId="17" xfId="0" applyFont="1" applyFill="1" applyBorder="1" applyAlignment="1" quotePrefix="1">
      <alignment horizontal="center" vertical="center"/>
    </xf>
    <xf numFmtId="0" fontId="9" fillId="10" borderId="17" xfId="0" applyFont="1" applyFill="1" applyBorder="1" applyAlignment="1">
      <alignment horizontal="center" vertical="center"/>
    </xf>
    <xf numFmtId="0" fontId="19" fillId="10" borderId="28" xfId="0" applyFont="1" applyFill="1" applyBorder="1" applyAlignment="1">
      <alignment horizontal="left" vertical="center"/>
    </xf>
    <xf numFmtId="0" fontId="8" fillId="10" borderId="41" xfId="0" applyFont="1" applyFill="1" applyBorder="1" applyAlignment="1">
      <alignment vertical="center"/>
    </xf>
    <xf numFmtId="0" fontId="19" fillId="10" borderId="41" xfId="0" applyFont="1" applyFill="1" applyBorder="1" applyAlignment="1">
      <alignment horizontal="left" vertical="center"/>
    </xf>
    <xf numFmtId="0" fontId="10" fillId="0" borderId="22" xfId="0" applyFont="1" applyBorder="1" applyAlignment="1">
      <alignment horizontal="center"/>
    </xf>
    <xf numFmtId="175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182" fontId="26" fillId="0" borderId="32" xfId="0" applyNumberFormat="1" applyFont="1" applyBorder="1" applyAlignment="1">
      <alignment horizontal="center" vertical="center"/>
    </xf>
    <xf numFmtId="0" fontId="23" fillId="33" borderId="19" xfId="0" applyFont="1" applyFill="1" applyBorder="1" applyAlignment="1" applyProtection="1">
      <alignment horizontal="center" vertical="center" wrapText="1"/>
      <protection/>
    </xf>
    <xf numFmtId="182" fontId="18" fillId="0" borderId="23" xfId="0" applyNumberFormat="1" applyFont="1" applyBorder="1" applyAlignment="1">
      <alignment horizontal="center" vertic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 vertical="top"/>
    </xf>
    <xf numFmtId="0" fontId="63" fillId="0" borderId="0" xfId="0" applyFont="1" applyAlignment="1">
      <alignment horizontal="center" vertical="top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26" fillId="0" borderId="2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44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361950</xdr:colOff>
      <xdr:row>10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61950" y="2695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361950</xdr:colOff>
      <xdr:row>14</xdr:row>
      <xdr:rowOff>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361950" y="4362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zoomScale="80" zoomScaleNormal="8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34" sqref="D34"/>
    </sheetView>
  </sheetViews>
  <sheetFormatPr defaultColWidth="9.00390625" defaultRowHeight="12.75"/>
  <cols>
    <col min="1" max="1" width="30.00390625" style="0" customWidth="1"/>
    <col min="2" max="2" width="20.00390625" style="0" customWidth="1"/>
    <col min="3" max="6" width="13.75390625" style="0" customWidth="1"/>
    <col min="7" max="7" width="11.625" style="0" customWidth="1"/>
    <col min="8" max="10" width="13.75390625" style="0" customWidth="1"/>
    <col min="11" max="11" width="12.125" style="0" customWidth="1"/>
    <col min="12" max="12" width="9.125" style="0" customWidth="1"/>
  </cols>
  <sheetData>
    <row r="1" spans="1:11" ht="16.5" customHeight="1">
      <c r="A1" s="153" t="s">
        <v>62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8" ht="15">
      <c r="A2" s="15"/>
      <c r="B2" s="14"/>
      <c r="C2" s="14"/>
      <c r="D2" s="14"/>
      <c r="E2" s="12"/>
      <c r="F2" s="12"/>
      <c r="G2" s="12"/>
      <c r="H2" s="12"/>
    </row>
    <row r="3" spans="1:8" ht="15">
      <c r="A3" s="16"/>
      <c r="C3" s="168" t="s">
        <v>52</v>
      </c>
      <c r="D3" s="169"/>
      <c r="E3" s="169"/>
      <c r="F3" s="169"/>
      <c r="G3" s="169"/>
      <c r="H3" s="12"/>
    </row>
    <row r="4" spans="1:8" ht="15">
      <c r="A4" s="11"/>
      <c r="C4" s="170" t="s">
        <v>51</v>
      </c>
      <c r="D4" s="170"/>
      <c r="E4" s="170"/>
      <c r="F4" s="170"/>
      <c r="G4" s="170"/>
      <c r="H4" s="12"/>
    </row>
    <row r="5" spans="1:7" ht="8.25" customHeight="1" thickBot="1">
      <c r="A5" s="4"/>
      <c r="B5" s="5"/>
      <c r="C5" s="5"/>
      <c r="D5" s="5"/>
      <c r="E5" s="5"/>
      <c r="F5" s="5"/>
      <c r="G5" s="5"/>
    </row>
    <row r="6" spans="1:11" ht="18" customHeight="1" thickBot="1">
      <c r="A6" s="162" t="s">
        <v>0</v>
      </c>
      <c r="B6" s="164" t="s">
        <v>41</v>
      </c>
      <c r="C6" s="158"/>
      <c r="D6" s="159"/>
      <c r="E6" s="18"/>
      <c r="F6" s="113" t="s">
        <v>10</v>
      </c>
      <c r="G6" s="160" t="s">
        <v>63</v>
      </c>
      <c r="H6" s="157" t="s">
        <v>42</v>
      </c>
      <c r="I6" s="158"/>
      <c r="J6" s="159"/>
      <c r="K6" s="166" t="s">
        <v>64</v>
      </c>
    </row>
    <row r="7" spans="1:11" ht="19.5" customHeight="1" thickBot="1">
      <c r="A7" s="163"/>
      <c r="B7" s="165"/>
      <c r="C7" s="44">
        <v>2018</v>
      </c>
      <c r="D7" s="44">
        <v>2019</v>
      </c>
      <c r="E7" s="44">
        <v>2020</v>
      </c>
      <c r="F7" s="112">
        <v>2021</v>
      </c>
      <c r="G7" s="161"/>
      <c r="H7" s="43">
        <v>2022</v>
      </c>
      <c r="I7" s="42">
        <v>2023</v>
      </c>
      <c r="J7" s="42">
        <v>2024</v>
      </c>
      <c r="K7" s="167"/>
    </row>
    <row r="8" spans="1:11" ht="21" customHeight="1">
      <c r="A8" s="49" t="s">
        <v>17</v>
      </c>
      <c r="B8" s="57"/>
      <c r="C8" s="96"/>
      <c r="D8" s="97"/>
      <c r="E8" s="98"/>
      <c r="F8" s="111"/>
      <c r="G8" s="50"/>
      <c r="H8" s="95"/>
      <c r="I8" s="96"/>
      <c r="J8" s="98"/>
      <c r="K8" s="50"/>
    </row>
    <row r="9" spans="1:11" ht="31.5" customHeight="1">
      <c r="A9" s="51" t="s">
        <v>21</v>
      </c>
      <c r="B9" s="58" t="s">
        <v>6</v>
      </c>
      <c r="C9" s="85"/>
      <c r="D9" s="100"/>
      <c r="E9" s="101"/>
      <c r="F9" s="105"/>
      <c r="G9" s="66"/>
      <c r="H9" s="99"/>
      <c r="I9" s="85"/>
      <c r="J9" s="101"/>
      <c r="K9" s="66"/>
    </row>
    <row r="10" spans="1:11" ht="52.5" customHeight="1">
      <c r="A10" s="52" t="s">
        <v>45</v>
      </c>
      <c r="B10" s="58" t="s">
        <v>43</v>
      </c>
      <c r="C10" s="85"/>
      <c r="D10" s="100"/>
      <c r="E10" s="101"/>
      <c r="F10" s="105"/>
      <c r="G10" s="66"/>
      <c r="H10" s="99"/>
      <c r="I10" s="85"/>
      <c r="J10" s="101"/>
      <c r="K10" s="66"/>
    </row>
    <row r="11" spans="1:11" ht="40.5" customHeight="1">
      <c r="A11" s="51" t="s">
        <v>18</v>
      </c>
      <c r="B11" s="58" t="s">
        <v>19</v>
      </c>
      <c r="C11" s="85"/>
      <c r="D11" s="100"/>
      <c r="E11" s="101"/>
      <c r="F11" s="105"/>
      <c r="G11" s="66"/>
      <c r="H11" s="99"/>
      <c r="I11" s="85"/>
      <c r="J11" s="101"/>
      <c r="K11" s="66"/>
    </row>
    <row r="12" spans="1:11" ht="22.5" customHeight="1">
      <c r="A12" s="53" t="s">
        <v>20</v>
      </c>
      <c r="B12" s="59"/>
      <c r="C12" s="85"/>
      <c r="D12" s="100"/>
      <c r="E12" s="101"/>
      <c r="F12" s="105"/>
      <c r="G12" s="66"/>
      <c r="H12" s="99"/>
      <c r="I12" s="85"/>
      <c r="J12" s="101"/>
      <c r="K12" s="66"/>
    </row>
    <row r="13" spans="1:11" ht="48" customHeight="1" thickBot="1">
      <c r="A13" s="62" t="s">
        <v>45</v>
      </c>
      <c r="B13" s="63" t="s">
        <v>43</v>
      </c>
      <c r="C13" s="86"/>
      <c r="D13" s="103"/>
      <c r="E13" s="104"/>
      <c r="F13" s="106"/>
      <c r="G13" s="67"/>
      <c r="H13" s="102"/>
      <c r="I13" s="86"/>
      <c r="J13" s="104"/>
      <c r="K13" s="67"/>
    </row>
    <row r="14" spans="1:11" ht="20.25" customHeight="1" thickBot="1">
      <c r="A14" s="154"/>
      <c r="B14" s="155"/>
      <c r="C14" s="155"/>
      <c r="D14" s="155"/>
      <c r="E14" s="155"/>
      <c r="F14" s="155"/>
      <c r="G14" s="155"/>
      <c r="H14" s="155"/>
      <c r="I14" s="155"/>
      <c r="J14" s="155"/>
      <c r="K14" s="156"/>
    </row>
    <row r="15" spans="1:11" ht="27.75" customHeight="1">
      <c r="A15" s="64" t="s">
        <v>44</v>
      </c>
      <c r="B15" s="65"/>
      <c r="C15" s="69"/>
      <c r="D15" s="70"/>
      <c r="E15" s="71"/>
      <c r="F15" s="107"/>
      <c r="G15" s="72"/>
      <c r="H15" s="68"/>
      <c r="I15" s="69"/>
      <c r="J15" s="71"/>
      <c r="K15" s="72"/>
    </row>
    <row r="16" spans="1:11" ht="49.5" customHeight="1">
      <c r="A16" s="48" t="s">
        <v>31</v>
      </c>
      <c r="B16" s="146" t="s">
        <v>32</v>
      </c>
      <c r="C16" s="77">
        <f>C20+C23</f>
        <v>281904.8</v>
      </c>
      <c r="D16" s="77">
        <f>D20+D23</f>
        <v>355912.42146459996</v>
      </c>
      <c r="E16" s="77">
        <f aca="true" t="shared" si="0" ref="E16:J16">E20+E23</f>
        <v>367589.3470668948</v>
      </c>
      <c r="F16" s="77">
        <f t="shared" si="0"/>
        <v>374526.5723021112</v>
      </c>
      <c r="G16" s="66">
        <f>E16/D16*100</f>
        <v>103.28084239213784</v>
      </c>
      <c r="H16" s="77">
        <f t="shared" si="0"/>
        <v>386582.2580857725</v>
      </c>
      <c r="I16" s="77">
        <f t="shared" si="0"/>
        <v>402596.12151841004</v>
      </c>
      <c r="J16" s="77">
        <f t="shared" si="0"/>
        <v>420674.03923288407</v>
      </c>
      <c r="K16" s="66">
        <f>J16/C16*100</f>
        <v>149.22556807577737</v>
      </c>
    </row>
    <row r="17" spans="1:11" ht="46.5" customHeight="1">
      <c r="A17" s="54" t="s">
        <v>22</v>
      </c>
      <c r="B17" s="60" t="s">
        <v>23</v>
      </c>
      <c r="C17" s="73">
        <v>100</v>
      </c>
      <c r="D17" s="75">
        <f>D16/C16/D18*10000</f>
        <v>118.88201507760408</v>
      </c>
      <c r="E17" s="75">
        <f>E16/D16/E18*10000</f>
        <v>99.4998481619825</v>
      </c>
      <c r="F17" s="75">
        <f>F16/E16/F18*10000</f>
        <v>97.31348759543606</v>
      </c>
      <c r="G17" s="66" t="s">
        <v>34</v>
      </c>
      <c r="H17" s="145">
        <f>H16/F16/H18*10000</f>
        <v>100.11533786251955</v>
      </c>
      <c r="I17" s="75">
        <f>I16/H16/I18*10000</f>
        <v>100.32988505526737</v>
      </c>
      <c r="J17" s="75">
        <f>J16/I16/J18*10000</f>
        <v>100.47147671656367</v>
      </c>
      <c r="K17" s="66" t="s">
        <v>34</v>
      </c>
    </row>
    <row r="18" spans="1:11" ht="46.5" customHeight="1">
      <c r="A18" s="55" t="s">
        <v>24</v>
      </c>
      <c r="B18" s="60" t="s">
        <v>23</v>
      </c>
      <c r="C18" s="88">
        <v>100.8</v>
      </c>
      <c r="D18" s="90">
        <v>106.2</v>
      </c>
      <c r="E18" s="89">
        <v>103.8</v>
      </c>
      <c r="F18" s="109">
        <v>104.7</v>
      </c>
      <c r="G18" s="66" t="s">
        <v>34</v>
      </c>
      <c r="H18" s="87">
        <v>103.1</v>
      </c>
      <c r="I18" s="88">
        <v>103.8</v>
      </c>
      <c r="J18" s="89">
        <v>104</v>
      </c>
      <c r="K18" s="66" t="s">
        <v>34</v>
      </c>
    </row>
    <row r="19" spans="1:11" ht="18.75" customHeight="1">
      <c r="A19" s="55" t="s">
        <v>14</v>
      </c>
      <c r="B19" s="60"/>
      <c r="C19" s="73"/>
      <c r="D19" s="74"/>
      <c r="E19" s="75"/>
      <c r="F19" s="108"/>
      <c r="G19" s="66"/>
      <c r="H19" s="145"/>
      <c r="I19" s="73"/>
      <c r="J19" s="75"/>
      <c r="K19" s="66"/>
    </row>
    <row r="20" spans="1:11" ht="38.25" customHeight="1">
      <c r="A20" s="48" t="s">
        <v>25</v>
      </c>
      <c r="B20" s="146" t="s">
        <v>32</v>
      </c>
      <c r="C20" s="77">
        <v>184960.3</v>
      </c>
      <c r="D20" s="147">
        <f>C20*D21*D22/10000</f>
        <v>248328.06870059995</v>
      </c>
      <c r="E20" s="147">
        <f>D20*E21*E22/10000</f>
        <v>266889.1018675576</v>
      </c>
      <c r="F20" s="147">
        <f>E20*F21*F22/10000</f>
        <v>268579.84432788857</v>
      </c>
      <c r="G20" s="66">
        <f>F20/E20*100</f>
        <v>100.6335</v>
      </c>
      <c r="H20" s="76">
        <f>F20*H21*H22/10000</f>
        <v>276389.6090412549</v>
      </c>
      <c r="I20" s="147">
        <f>H20*I21*I22/10000</f>
        <v>287762.4886740845</v>
      </c>
      <c r="J20" s="147">
        <f>I20*J21*J22/10000</f>
        <v>300769.3531621531</v>
      </c>
      <c r="K20" s="66">
        <f>J20/C20*100</f>
        <v>162.61292459092743</v>
      </c>
    </row>
    <row r="21" spans="1:11" ht="33.75" customHeight="1">
      <c r="A21" s="54" t="s">
        <v>26</v>
      </c>
      <c r="B21" s="60" t="s">
        <v>23</v>
      </c>
      <c r="C21" s="73">
        <v>99.3</v>
      </c>
      <c r="D21" s="74">
        <v>124.2</v>
      </c>
      <c r="E21" s="75">
        <v>101.2</v>
      </c>
      <c r="F21" s="108">
        <v>96.3</v>
      </c>
      <c r="G21" s="66" t="s">
        <v>34</v>
      </c>
      <c r="H21" s="145">
        <v>100.3</v>
      </c>
      <c r="I21" s="73">
        <v>100.4</v>
      </c>
      <c r="J21" s="75">
        <v>100.5</v>
      </c>
      <c r="K21" s="66" t="s">
        <v>34</v>
      </c>
    </row>
    <row r="22" spans="1:11" ht="30.75" customHeight="1">
      <c r="A22" s="55" t="s">
        <v>27</v>
      </c>
      <c r="B22" s="60" t="s">
        <v>23</v>
      </c>
      <c r="C22" s="88">
        <v>101.2</v>
      </c>
      <c r="D22" s="90">
        <v>108.1</v>
      </c>
      <c r="E22" s="89">
        <v>106.2</v>
      </c>
      <c r="F22" s="109">
        <v>104.5</v>
      </c>
      <c r="G22" s="66" t="s">
        <v>34</v>
      </c>
      <c r="H22" s="87">
        <v>102.6</v>
      </c>
      <c r="I22" s="88">
        <v>103.7</v>
      </c>
      <c r="J22" s="89">
        <v>104</v>
      </c>
      <c r="K22" s="66" t="s">
        <v>34</v>
      </c>
    </row>
    <row r="23" spans="1:11" ht="33" customHeight="1">
      <c r="A23" s="48" t="s">
        <v>28</v>
      </c>
      <c r="B23" s="146" t="s">
        <v>32</v>
      </c>
      <c r="C23" s="77">
        <v>96944.5</v>
      </c>
      <c r="D23" s="147">
        <f>C23*D24*D25/10000</f>
        <v>107584.35276400001</v>
      </c>
      <c r="E23" s="147">
        <f>D23*E24*E25/10000</f>
        <v>100700.24519933718</v>
      </c>
      <c r="F23" s="147">
        <f>E23*F24*F25/10000</f>
        <v>105946.72797422265</v>
      </c>
      <c r="G23" s="66">
        <f>F23/E23*100</f>
        <v>105.21000000000001</v>
      </c>
      <c r="H23" s="76">
        <f>F23*H24*H25/10000</f>
        <v>110192.64904451759</v>
      </c>
      <c r="I23" s="147">
        <f>H23*I24*I25/10000</f>
        <v>114833.63284432555</v>
      </c>
      <c r="J23" s="147">
        <f>I23*J24*J25/10000</f>
        <v>119904.68607073097</v>
      </c>
      <c r="K23" s="66">
        <f>J23/C23*100</f>
        <v>123.68384598479642</v>
      </c>
    </row>
    <row r="24" spans="1:11" ht="29.25" customHeight="1">
      <c r="A24" s="54" t="s">
        <v>29</v>
      </c>
      <c r="B24" s="60" t="s">
        <v>23</v>
      </c>
      <c r="C24" s="73">
        <v>103.5</v>
      </c>
      <c r="D24" s="74">
        <v>106.4</v>
      </c>
      <c r="E24" s="75">
        <v>92.4</v>
      </c>
      <c r="F24" s="108">
        <v>100.2</v>
      </c>
      <c r="G24" s="66" t="s">
        <v>34</v>
      </c>
      <c r="H24" s="145">
        <v>100.2</v>
      </c>
      <c r="I24" s="73">
        <v>100.3</v>
      </c>
      <c r="J24" s="75">
        <v>100.4</v>
      </c>
      <c r="K24" s="66" t="s">
        <v>34</v>
      </c>
    </row>
    <row r="25" spans="1:11" ht="34.5" customHeight="1" thickBot="1">
      <c r="A25" s="56" t="s">
        <v>30</v>
      </c>
      <c r="B25" s="61" t="s">
        <v>23</v>
      </c>
      <c r="C25" s="92">
        <v>100.3</v>
      </c>
      <c r="D25" s="94">
        <v>104.3</v>
      </c>
      <c r="E25" s="93">
        <v>101.3</v>
      </c>
      <c r="F25" s="110">
        <v>105</v>
      </c>
      <c r="G25" s="67" t="s">
        <v>34</v>
      </c>
      <c r="H25" s="91">
        <v>103.8</v>
      </c>
      <c r="I25" s="92">
        <v>103.9</v>
      </c>
      <c r="J25" s="93">
        <v>104</v>
      </c>
      <c r="K25" s="67" t="s">
        <v>34</v>
      </c>
    </row>
    <row r="26" spans="1:9" ht="24.75" customHeight="1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148" t="s">
        <v>55</v>
      </c>
      <c r="B27" s="149"/>
      <c r="C27" s="148"/>
      <c r="D27" s="148"/>
      <c r="E27" s="148"/>
      <c r="F27" s="148" t="s">
        <v>56</v>
      </c>
      <c r="G27" s="3"/>
      <c r="H27" s="3"/>
      <c r="I27" s="3"/>
    </row>
    <row r="28" spans="1:9" ht="15">
      <c r="A28" s="148" t="s">
        <v>57</v>
      </c>
      <c r="B28" s="149"/>
      <c r="C28" s="148"/>
      <c r="D28" s="148"/>
      <c r="E28" s="148"/>
      <c r="F28" s="148"/>
      <c r="G28" s="3"/>
      <c r="H28" s="3"/>
      <c r="I28" s="3"/>
    </row>
    <row r="29" spans="1:9" ht="15">
      <c r="A29" s="148" t="s">
        <v>58</v>
      </c>
      <c r="B29" s="149"/>
      <c r="C29" s="148"/>
      <c r="D29" s="148"/>
      <c r="E29" s="148"/>
      <c r="F29" s="148" t="s">
        <v>59</v>
      </c>
      <c r="G29" s="3"/>
      <c r="H29" s="3"/>
      <c r="I29" s="3"/>
    </row>
    <row r="30" spans="1:9" ht="15">
      <c r="A30" s="148"/>
      <c r="B30" s="149"/>
      <c r="C30" s="148"/>
      <c r="D30" s="148"/>
      <c r="E30" s="148"/>
      <c r="F30" s="148"/>
      <c r="G30" s="3"/>
      <c r="H30" s="3"/>
      <c r="I30" s="3"/>
    </row>
    <row r="31" spans="1:9" ht="15">
      <c r="A31" s="150" t="s">
        <v>60</v>
      </c>
      <c r="B31" s="151"/>
      <c r="C31" s="150"/>
      <c r="D31" s="150"/>
      <c r="E31" s="150"/>
      <c r="F31" s="150" t="s">
        <v>61</v>
      </c>
      <c r="G31" s="3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2:9" ht="12.75">
      <c r="B112" s="3"/>
      <c r="C112" s="3"/>
      <c r="D112" s="3"/>
      <c r="E112" s="3"/>
      <c r="F112" s="3"/>
      <c r="G112" s="3"/>
      <c r="H112" s="3"/>
      <c r="I112" s="3"/>
    </row>
  </sheetData>
  <sheetProtection/>
  <mergeCells count="10">
    <mergeCell ref="A1:K1"/>
    <mergeCell ref="A14:K14"/>
    <mergeCell ref="H6:J6"/>
    <mergeCell ref="G6:G7"/>
    <mergeCell ref="A6:A7"/>
    <mergeCell ref="B6:B7"/>
    <mergeCell ref="K6:K7"/>
    <mergeCell ref="C6:D6"/>
    <mergeCell ref="C3:G3"/>
    <mergeCell ref="C4:G4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7"/>
  <sheetViews>
    <sheetView view="pageBreakPreview" zoomScaleNormal="80" zoomScaleSheetLayoutView="100" zoomScalePageLayoutView="0" workbookViewId="0" topLeftCell="A17">
      <selection activeCell="J12" sqref="J12"/>
    </sheetView>
  </sheetViews>
  <sheetFormatPr defaultColWidth="9.00390625" defaultRowHeight="12.75"/>
  <cols>
    <col min="1" max="1" width="38.75390625" style="0" customWidth="1"/>
    <col min="2" max="4" width="11.75390625" style="0" customWidth="1"/>
    <col min="5" max="6" width="10.75390625" style="0" customWidth="1"/>
    <col min="7" max="9" width="11.75390625" style="0" customWidth="1"/>
    <col min="10" max="10" width="12.625" style="0" customWidth="1"/>
  </cols>
  <sheetData>
    <row r="1" spans="1:10" ht="15">
      <c r="A1" s="176" t="s">
        <v>65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5">
      <c r="A2" s="78"/>
      <c r="B2" s="78"/>
      <c r="C2" s="78"/>
      <c r="D2" s="78"/>
      <c r="E2" s="78"/>
      <c r="F2" s="78"/>
      <c r="G2" s="78"/>
      <c r="H2" s="78"/>
      <c r="I2" s="78"/>
      <c r="J2" s="78"/>
    </row>
    <row r="3" spans="1:6" ht="16.5" customHeight="1">
      <c r="A3" s="13"/>
      <c r="C3" s="181" t="s">
        <v>52</v>
      </c>
      <c r="D3" s="181"/>
      <c r="E3" s="181"/>
      <c r="F3" s="181"/>
    </row>
    <row r="4" spans="1:6" ht="15.75">
      <c r="A4" s="1"/>
      <c r="C4" s="170" t="s">
        <v>51</v>
      </c>
      <c r="D4" s="170"/>
      <c r="E4" s="170"/>
      <c r="F4" s="170"/>
    </row>
    <row r="5" spans="1:6" ht="7.5" customHeight="1">
      <c r="A5" s="1"/>
      <c r="B5" s="2"/>
      <c r="E5" s="2"/>
      <c r="F5" s="2"/>
    </row>
    <row r="6" spans="1:10" ht="14.25" customHeight="1">
      <c r="A6" s="177" t="s">
        <v>46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ht="14.25" customHeight="1">
      <c r="A7" s="177" t="s">
        <v>47</v>
      </c>
      <c r="B7" s="177"/>
      <c r="C7" s="177"/>
      <c r="D7" s="177"/>
      <c r="E7" s="177"/>
      <c r="F7" s="177"/>
      <c r="G7" s="177"/>
      <c r="H7" s="177"/>
      <c r="I7" s="177"/>
      <c r="J7" s="177"/>
    </row>
    <row r="8" ht="9" customHeight="1" thickBot="1"/>
    <row r="9" spans="1:10" ht="18" customHeight="1" thickBot="1">
      <c r="A9" s="172" t="s">
        <v>0</v>
      </c>
      <c r="B9" s="174" t="s">
        <v>41</v>
      </c>
      <c r="C9" s="178" t="s">
        <v>39</v>
      </c>
      <c r="D9" s="179"/>
      <c r="E9" s="180"/>
      <c r="F9" s="117" t="s">
        <v>10</v>
      </c>
      <c r="G9" s="118" t="s">
        <v>13</v>
      </c>
      <c r="H9" s="119"/>
      <c r="I9" s="120"/>
      <c r="J9" s="166" t="s">
        <v>64</v>
      </c>
    </row>
    <row r="10" spans="1:10" ht="19.5" customHeight="1" thickBot="1">
      <c r="A10" s="173"/>
      <c r="B10" s="175"/>
      <c r="C10" s="121">
        <v>2018</v>
      </c>
      <c r="D10" s="121">
        <v>2019</v>
      </c>
      <c r="E10" s="121">
        <v>2020</v>
      </c>
      <c r="F10" s="121">
        <v>2021</v>
      </c>
      <c r="G10" s="118">
        <v>2022</v>
      </c>
      <c r="H10" s="122">
        <v>2023</v>
      </c>
      <c r="I10" s="122">
        <v>2024</v>
      </c>
      <c r="J10" s="171"/>
    </row>
    <row r="11" spans="1:10" ht="24.75" customHeight="1">
      <c r="A11" s="19" t="s">
        <v>35</v>
      </c>
      <c r="B11" s="25" t="s">
        <v>6</v>
      </c>
      <c r="C11" s="116">
        <v>1380</v>
      </c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23">
        <v>0</v>
      </c>
      <c r="J11" s="80">
        <f>I11/C11*100</f>
        <v>0</v>
      </c>
    </row>
    <row r="12" spans="1:10" ht="13.5" customHeight="1">
      <c r="A12" s="126" t="s">
        <v>40</v>
      </c>
      <c r="B12" s="127"/>
      <c r="C12" s="128"/>
      <c r="D12" s="128">
        <f aca="true" t="shared" si="0" ref="D12:I12">D11/C11*100</f>
        <v>0</v>
      </c>
      <c r="E12" s="128" t="e">
        <f>E11/D11*100</f>
        <v>#DIV/0!</v>
      </c>
      <c r="F12" s="128" t="e">
        <f t="shared" si="0"/>
        <v>#DIV/0!</v>
      </c>
      <c r="G12" s="128" t="e">
        <f t="shared" si="0"/>
        <v>#DIV/0!</v>
      </c>
      <c r="H12" s="128" t="e">
        <f t="shared" si="0"/>
        <v>#DIV/0!</v>
      </c>
      <c r="I12" s="128" t="e">
        <f t="shared" si="0"/>
        <v>#DIV/0!</v>
      </c>
      <c r="J12" s="81"/>
    </row>
    <row r="13" spans="1:10" ht="30" customHeight="1">
      <c r="A13" s="20" t="s">
        <v>36</v>
      </c>
      <c r="B13" s="26" t="s">
        <v>12</v>
      </c>
      <c r="C13" s="124"/>
      <c r="D13" s="124"/>
      <c r="E13" s="124"/>
      <c r="F13" s="124"/>
      <c r="G13" s="124"/>
      <c r="H13" s="124"/>
      <c r="I13" s="125"/>
      <c r="J13" s="81" t="e">
        <f>I13/C13*100</f>
        <v>#DIV/0!</v>
      </c>
    </row>
    <row r="14" spans="1:10" s="24" customFormat="1" ht="13.5" customHeight="1">
      <c r="A14" s="126" t="s">
        <v>40</v>
      </c>
      <c r="B14" s="129"/>
      <c r="C14" s="128"/>
      <c r="D14" s="128" t="e">
        <f aca="true" t="shared" si="1" ref="D14:I14">D13/C13*100</f>
        <v>#DIV/0!</v>
      </c>
      <c r="E14" s="128" t="e">
        <f t="shared" si="1"/>
        <v>#DIV/0!</v>
      </c>
      <c r="F14" s="128" t="e">
        <f t="shared" si="1"/>
        <v>#DIV/0!</v>
      </c>
      <c r="G14" s="128" t="e">
        <f t="shared" si="1"/>
        <v>#DIV/0!</v>
      </c>
      <c r="H14" s="128" t="e">
        <f t="shared" si="1"/>
        <v>#DIV/0!</v>
      </c>
      <c r="I14" s="128" t="e">
        <f t="shared" si="1"/>
        <v>#DIV/0!</v>
      </c>
      <c r="J14" s="81"/>
    </row>
    <row r="15" spans="1:10" ht="28.5" customHeight="1">
      <c r="A15" s="20" t="s">
        <v>38</v>
      </c>
      <c r="B15" s="26" t="s">
        <v>12</v>
      </c>
      <c r="C15" s="124"/>
      <c r="D15" s="124"/>
      <c r="E15" s="124"/>
      <c r="F15" s="124"/>
      <c r="G15" s="124"/>
      <c r="H15" s="124"/>
      <c r="I15" s="125"/>
      <c r="J15" s="81" t="e">
        <f>I15/C15*100</f>
        <v>#DIV/0!</v>
      </c>
    </row>
    <row r="16" spans="1:10" ht="13.5" customHeight="1">
      <c r="A16" s="126" t="s">
        <v>40</v>
      </c>
      <c r="B16" s="130"/>
      <c r="C16" s="128"/>
      <c r="D16" s="128" t="e">
        <f aca="true" t="shared" si="2" ref="D16:I16">D15/C15*100</f>
        <v>#DIV/0!</v>
      </c>
      <c r="E16" s="128" t="e">
        <f t="shared" si="2"/>
        <v>#DIV/0!</v>
      </c>
      <c r="F16" s="128" t="e">
        <f t="shared" si="2"/>
        <v>#DIV/0!</v>
      </c>
      <c r="G16" s="128" t="e">
        <f t="shared" si="2"/>
        <v>#DIV/0!</v>
      </c>
      <c r="H16" s="128" t="e">
        <f t="shared" si="2"/>
        <v>#DIV/0!</v>
      </c>
      <c r="I16" s="128" t="e">
        <f t="shared" si="2"/>
        <v>#DIV/0!</v>
      </c>
      <c r="J16" s="81"/>
    </row>
    <row r="17" spans="1:10" ht="31.5" customHeight="1">
      <c r="A17" s="21" t="s">
        <v>37</v>
      </c>
      <c r="B17" s="26" t="s">
        <v>12</v>
      </c>
      <c r="C17" s="124"/>
      <c r="D17" s="124"/>
      <c r="E17" s="124"/>
      <c r="F17" s="124"/>
      <c r="G17" s="124"/>
      <c r="H17" s="124"/>
      <c r="I17" s="125"/>
      <c r="J17" s="81" t="e">
        <f>I17/C17*100</f>
        <v>#DIV/0!</v>
      </c>
    </row>
    <row r="18" spans="1:10" ht="15" customHeight="1">
      <c r="A18" s="126" t="s">
        <v>40</v>
      </c>
      <c r="B18" s="130"/>
      <c r="C18" s="128"/>
      <c r="D18" s="128" t="e">
        <f aca="true" t="shared" si="3" ref="D18:I18">D17/C17*100</f>
        <v>#DIV/0!</v>
      </c>
      <c r="E18" s="128" t="e">
        <f t="shared" si="3"/>
        <v>#DIV/0!</v>
      </c>
      <c r="F18" s="128" t="e">
        <f t="shared" si="3"/>
        <v>#DIV/0!</v>
      </c>
      <c r="G18" s="128" t="e">
        <f t="shared" si="3"/>
        <v>#DIV/0!</v>
      </c>
      <c r="H18" s="128" t="e">
        <f t="shared" si="3"/>
        <v>#DIV/0!</v>
      </c>
      <c r="I18" s="128" t="e">
        <f t="shared" si="3"/>
        <v>#DIV/0!</v>
      </c>
      <c r="J18" s="81"/>
    </row>
    <row r="19" spans="1:10" ht="21" customHeight="1">
      <c r="A19" s="22" t="s">
        <v>11</v>
      </c>
      <c r="B19" s="26" t="s">
        <v>12</v>
      </c>
      <c r="C19" s="124"/>
      <c r="D19" s="124"/>
      <c r="E19" s="124"/>
      <c r="F19" s="124"/>
      <c r="G19" s="124"/>
      <c r="H19" s="124"/>
      <c r="I19" s="125"/>
      <c r="J19" s="81" t="e">
        <f>I19/C19*100</f>
        <v>#DIV/0!</v>
      </c>
    </row>
    <row r="20" spans="1:10" ht="12.75" customHeight="1">
      <c r="A20" s="126" t="s">
        <v>40</v>
      </c>
      <c r="B20" s="130"/>
      <c r="C20" s="128"/>
      <c r="D20" s="128" t="e">
        <f aca="true" t="shared" si="4" ref="D20:I20">D19/C19*100</f>
        <v>#DIV/0!</v>
      </c>
      <c r="E20" s="128" t="e">
        <f t="shared" si="4"/>
        <v>#DIV/0!</v>
      </c>
      <c r="F20" s="128" t="e">
        <f t="shared" si="4"/>
        <v>#DIV/0!</v>
      </c>
      <c r="G20" s="128" t="e">
        <f t="shared" si="4"/>
        <v>#DIV/0!</v>
      </c>
      <c r="H20" s="128" t="e">
        <f t="shared" si="4"/>
        <v>#DIV/0!</v>
      </c>
      <c r="I20" s="128" t="e">
        <f t="shared" si="4"/>
        <v>#DIV/0!</v>
      </c>
      <c r="J20" s="81"/>
    </row>
    <row r="21" spans="1:10" ht="24.75" customHeight="1">
      <c r="A21" s="22" t="s">
        <v>1</v>
      </c>
      <c r="B21" s="26" t="s">
        <v>12</v>
      </c>
      <c r="C21" s="124"/>
      <c r="D21" s="124"/>
      <c r="E21" s="124"/>
      <c r="F21" s="124"/>
      <c r="G21" s="124"/>
      <c r="H21" s="124"/>
      <c r="I21" s="125"/>
      <c r="J21" s="81" t="e">
        <f>I21/C21*100</f>
        <v>#DIV/0!</v>
      </c>
    </row>
    <row r="22" spans="1:10" ht="15" customHeight="1">
      <c r="A22" s="126" t="s">
        <v>40</v>
      </c>
      <c r="B22" s="130"/>
      <c r="C22" s="128"/>
      <c r="D22" s="128" t="e">
        <f aca="true" t="shared" si="5" ref="D22:I22">D21/C21*100</f>
        <v>#DIV/0!</v>
      </c>
      <c r="E22" s="128" t="e">
        <f t="shared" si="5"/>
        <v>#DIV/0!</v>
      </c>
      <c r="F22" s="128" t="e">
        <f t="shared" si="5"/>
        <v>#DIV/0!</v>
      </c>
      <c r="G22" s="128" t="e">
        <f t="shared" si="5"/>
        <v>#DIV/0!</v>
      </c>
      <c r="H22" s="128" t="e">
        <f t="shared" si="5"/>
        <v>#DIV/0!</v>
      </c>
      <c r="I22" s="128" t="e">
        <f t="shared" si="5"/>
        <v>#DIV/0!</v>
      </c>
      <c r="J22" s="81"/>
    </row>
    <row r="23" spans="1:10" ht="24.75" customHeight="1">
      <c r="A23" s="22" t="s">
        <v>2</v>
      </c>
      <c r="B23" s="26" t="s">
        <v>12</v>
      </c>
      <c r="C23" s="124"/>
      <c r="D23" s="124"/>
      <c r="E23" s="124"/>
      <c r="F23" s="124"/>
      <c r="G23" s="124"/>
      <c r="H23" s="124"/>
      <c r="I23" s="125"/>
      <c r="J23" s="81" t="e">
        <f>I23/C23*100</f>
        <v>#DIV/0!</v>
      </c>
    </row>
    <row r="24" spans="1:10" ht="13.5" customHeight="1">
      <c r="A24" s="126" t="s">
        <v>40</v>
      </c>
      <c r="B24" s="130"/>
      <c r="C24" s="128"/>
      <c r="D24" s="128" t="e">
        <f aca="true" t="shared" si="6" ref="D24:I24">D23/C23*100</f>
        <v>#DIV/0!</v>
      </c>
      <c r="E24" s="128" t="e">
        <f t="shared" si="6"/>
        <v>#DIV/0!</v>
      </c>
      <c r="F24" s="128" t="e">
        <f t="shared" si="6"/>
        <v>#DIV/0!</v>
      </c>
      <c r="G24" s="128" t="e">
        <f t="shared" si="6"/>
        <v>#DIV/0!</v>
      </c>
      <c r="H24" s="128" t="e">
        <f t="shared" si="6"/>
        <v>#DIV/0!</v>
      </c>
      <c r="I24" s="128" t="e">
        <f t="shared" si="6"/>
        <v>#DIV/0!</v>
      </c>
      <c r="J24" s="81"/>
    </row>
    <row r="25" spans="1:10" ht="24.75" customHeight="1">
      <c r="A25" s="22" t="s">
        <v>3</v>
      </c>
      <c r="B25" s="26" t="s">
        <v>12</v>
      </c>
      <c r="C25" s="124"/>
      <c r="D25" s="124"/>
      <c r="E25" s="124"/>
      <c r="F25" s="124"/>
      <c r="G25" s="124"/>
      <c r="H25" s="124"/>
      <c r="I25" s="125"/>
      <c r="J25" s="81" t="e">
        <f>I25/C25*100</f>
        <v>#DIV/0!</v>
      </c>
    </row>
    <row r="26" spans="1:10" ht="14.25" customHeight="1">
      <c r="A26" s="126" t="s">
        <v>40</v>
      </c>
      <c r="B26" s="130"/>
      <c r="C26" s="128"/>
      <c r="D26" s="128" t="e">
        <f aca="true" t="shared" si="7" ref="D26:I26">D25/C25*100</f>
        <v>#DIV/0!</v>
      </c>
      <c r="E26" s="128" t="e">
        <f t="shared" si="7"/>
        <v>#DIV/0!</v>
      </c>
      <c r="F26" s="128" t="e">
        <f t="shared" si="7"/>
        <v>#DIV/0!</v>
      </c>
      <c r="G26" s="128" t="e">
        <f t="shared" si="7"/>
        <v>#DIV/0!</v>
      </c>
      <c r="H26" s="128" t="e">
        <f t="shared" si="7"/>
        <v>#DIV/0!</v>
      </c>
      <c r="I26" s="128" t="e">
        <f t="shared" si="7"/>
        <v>#DIV/0!</v>
      </c>
      <c r="J26" s="81"/>
    </row>
    <row r="27" spans="1:10" ht="24" customHeight="1">
      <c r="A27" s="23" t="s">
        <v>33</v>
      </c>
      <c r="B27" s="26" t="s">
        <v>12</v>
      </c>
      <c r="C27" s="124"/>
      <c r="D27" s="124"/>
      <c r="E27" s="124"/>
      <c r="F27" s="124"/>
      <c r="G27" s="124"/>
      <c r="H27" s="124"/>
      <c r="I27" s="125"/>
      <c r="J27" s="81" t="e">
        <f>I27/C27*100</f>
        <v>#DIV/0!</v>
      </c>
    </row>
    <row r="28" spans="1:10" ht="16.5" customHeight="1">
      <c r="A28" s="126" t="s">
        <v>40</v>
      </c>
      <c r="B28" s="130"/>
      <c r="C28" s="128"/>
      <c r="D28" s="128" t="e">
        <f aca="true" t="shared" si="8" ref="D28:I28">D27/C27*100</f>
        <v>#DIV/0!</v>
      </c>
      <c r="E28" s="128" t="e">
        <f t="shared" si="8"/>
        <v>#DIV/0!</v>
      </c>
      <c r="F28" s="128" t="e">
        <f t="shared" si="8"/>
        <v>#DIV/0!</v>
      </c>
      <c r="G28" s="128" t="e">
        <f t="shared" si="8"/>
        <v>#DIV/0!</v>
      </c>
      <c r="H28" s="128" t="e">
        <f t="shared" si="8"/>
        <v>#DIV/0!</v>
      </c>
      <c r="I28" s="128" t="e">
        <f t="shared" si="8"/>
        <v>#DIV/0!</v>
      </c>
      <c r="J28" s="81"/>
    </row>
    <row r="29" spans="1:10" ht="24.75" customHeight="1">
      <c r="A29" s="22" t="s">
        <v>4</v>
      </c>
      <c r="B29" s="26" t="s">
        <v>12</v>
      </c>
      <c r="C29" s="124"/>
      <c r="D29" s="124"/>
      <c r="E29" s="124"/>
      <c r="F29" s="124"/>
      <c r="G29" s="124"/>
      <c r="H29" s="124"/>
      <c r="I29" s="125"/>
      <c r="J29" s="81" t="e">
        <f>I29/C29*100</f>
        <v>#DIV/0!</v>
      </c>
    </row>
    <row r="30" spans="1:10" ht="15" customHeight="1">
      <c r="A30" s="126" t="s">
        <v>40</v>
      </c>
      <c r="B30" s="130"/>
      <c r="C30" s="128"/>
      <c r="D30" s="128" t="e">
        <f aca="true" t="shared" si="9" ref="D30:I30">D29/C29*100</f>
        <v>#DIV/0!</v>
      </c>
      <c r="E30" s="128" t="e">
        <f t="shared" si="9"/>
        <v>#DIV/0!</v>
      </c>
      <c r="F30" s="128" t="e">
        <f t="shared" si="9"/>
        <v>#DIV/0!</v>
      </c>
      <c r="G30" s="128" t="e">
        <f t="shared" si="9"/>
        <v>#DIV/0!</v>
      </c>
      <c r="H30" s="128" t="e">
        <f t="shared" si="9"/>
        <v>#DIV/0!</v>
      </c>
      <c r="I30" s="128" t="e">
        <f t="shared" si="9"/>
        <v>#DIV/0!</v>
      </c>
      <c r="J30" s="81"/>
    </row>
    <row r="31" spans="1:10" ht="24.75" customHeight="1">
      <c r="A31" s="22" t="s">
        <v>5</v>
      </c>
      <c r="B31" s="27" t="s">
        <v>7</v>
      </c>
      <c r="C31" s="124"/>
      <c r="D31" s="124"/>
      <c r="E31" s="124"/>
      <c r="F31" s="124"/>
      <c r="G31" s="124"/>
      <c r="H31" s="124"/>
      <c r="I31" s="125"/>
      <c r="J31" s="81" t="e">
        <f>I31/C31*100</f>
        <v>#DIV/0!</v>
      </c>
    </row>
    <row r="32" spans="1:10" ht="15" customHeight="1">
      <c r="A32" s="126" t="s">
        <v>40</v>
      </c>
      <c r="B32" s="131"/>
      <c r="C32" s="128"/>
      <c r="D32" s="128" t="e">
        <f aca="true" t="shared" si="10" ref="D32:I32">D31/C31*100</f>
        <v>#DIV/0!</v>
      </c>
      <c r="E32" s="128" t="e">
        <f t="shared" si="10"/>
        <v>#DIV/0!</v>
      </c>
      <c r="F32" s="128" t="e">
        <f t="shared" si="10"/>
        <v>#DIV/0!</v>
      </c>
      <c r="G32" s="128" t="e">
        <f t="shared" si="10"/>
        <v>#DIV/0!</v>
      </c>
      <c r="H32" s="128" t="e">
        <f t="shared" si="10"/>
        <v>#DIV/0!</v>
      </c>
      <c r="I32" s="128" t="e">
        <f t="shared" si="10"/>
        <v>#DIV/0!</v>
      </c>
      <c r="J32" s="81"/>
    </row>
    <row r="33" spans="1:10" ht="24.75" customHeight="1">
      <c r="A33" s="22" t="s">
        <v>15</v>
      </c>
      <c r="B33" s="27" t="s">
        <v>8</v>
      </c>
      <c r="C33" s="124"/>
      <c r="D33" s="124"/>
      <c r="E33" s="124"/>
      <c r="F33" s="124"/>
      <c r="G33" s="124"/>
      <c r="H33" s="124"/>
      <c r="I33" s="125"/>
      <c r="J33" s="81" t="e">
        <f>I33/C33*100</f>
        <v>#DIV/0!</v>
      </c>
    </row>
    <row r="34" spans="1:10" ht="15.75" customHeight="1">
      <c r="A34" s="126" t="s">
        <v>40</v>
      </c>
      <c r="B34" s="131"/>
      <c r="C34" s="128"/>
      <c r="D34" s="128" t="e">
        <f aca="true" t="shared" si="11" ref="D34:I34">D33/C33*100</f>
        <v>#DIV/0!</v>
      </c>
      <c r="E34" s="128" t="e">
        <f t="shared" si="11"/>
        <v>#DIV/0!</v>
      </c>
      <c r="F34" s="128" t="e">
        <f t="shared" si="11"/>
        <v>#DIV/0!</v>
      </c>
      <c r="G34" s="128" t="e">
        <f t="shared" si="11"/>
        <v>#DIV/0!</v>
      </c>
      <c r="H34" s="128" t="e">
        <f t="shared" si="11"/>
        <v>#DIV/0!</v>
      </c>
      <c r="I34" s="128" t="e">
        <f t="shared" si="11"/>
        <v>#DIV/0!</v>
      </c>
      <c r="J34" s="81"/>
    </row>
    <row r="35" spans="1:10" ht="21" customHeight="1">
      <c r="A35" s="28" t="s">
        <v>16</v>
      </c>
      <c r="B35" s="27" t="s">
        <v>9</v>
      </c>
      <c r="C35" s="124"/>
      <c r="D35" s="124"/>
      <c r="E35" s="124"/>
      <c r="F35" s="124"/>
      <c r="G35" s="124"/>
      <c r="H35" s="124"/>
      <c r="I35" s="125"/>
      <c r="J35" s="81" t="e">
        <f>I35/C35*100</f>
        <v>#DIV/0!</v>
      </c>
    </row>
    <row r="36" spans="1:10" ht="13.5" customHeight="1" thickBot="1">
      <c r="A36" s="126" t="s">
        <v>40</v>
      </c>
      <c r="B36" s="132"/>
      <c r="C36" s="133"/>
      <c r="D36" s="133" t="e">
        <f aca="true" t="shared" si="12" ref="D36:I36">D35/C35*100</f>
        <v>#DIV/0!</v>
      </c>
      <c r="E36" s="133" t="e">
        <f t="shared" si="12"/>
        <v>#DIV/0!</v>
      </c>
      <c r="F36" s="133" t="e">
        <f t="shared" si="12"/>
        <v>#DIV/0!</v>
      </c>
      <c r="G36" s="133" t="e">
        <f t="shared" si="12"/>
        <v>#DIV/0!</v>
      </c>
      <c r="H36" s="133" t="e">
        <f t="shared" si="12"/>
        <v>#DIV/0!</v>
      </c>
      <c r="I36" s="133" t="e">
        <f t="shared" si="12"/>
        <v>#DIV/0!</v>
      </c>
      <c r="J36" s="81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5">
      <c r="A39" s="148" t="s">
        <v>55</v>
      </c>
      <c r="B39" s="149"/>
      <c r="C39" s="148"/>
      <c r="D39" s="148"/>
      <c r="E39" s="148"/>
      <c r="F39" s="148" t="s">
        <v>56</v>
      </c>
      <c r="G39" s="3"/>
      <c r="H39" s="3"/>
      <c r="I39" s="3"/>
      <c r="J39" s="3"/>
    </row>
    <row r="40" spans="1:10" ht="15">
      <c r="A40" s="148" t="s">
        <v>57</v>
      </c>
      <c r="B40" s="149"/>
      <c r="C40" s="148"/>
      <c r="D40" s="148"/>
      <c r="E40" s="148"/>
      <c r="F40" s="148"/>
      <c r="G40" s="3"/>
      <c r="H40" s="3"/>
      <c r="I40" s="3"/>
      <c r="J40" s="3"/>
    </row>
    <row r="41" spans="1:10" ht="15">
      <c r="A41" s="148" t="s">
        <v>58</v>
      </c>
      <c r="B41" s="149"/>
      <c r="C41" s="148"/>
      <c r="D41" s="148"/>
      <c r="E41" s="148"/>
      <c r="F41" s="148" t="s">
        <v>59</v>
      </c>
      <c r="G41" s="3"/>
      <c r="H41" s="3"/>
      <c r="I41" s="3"/>
      <c r="J41" s="3"/>
    </row>
    <row r="42" spans="1:10" ht="15">
      <c r="A42" s="148"/>
      <c r="B42" s="149"/>
      <c r="C42" s="148"/>
      <c r="D42" s="148"/>
      <c r="E42" s="148"/>
      <c r="F42" s="148"/>
      <c r="G42" s="3"/>
      <c r="H42" s="3"/>
      <c r="I42" s="3"/>
      <c r="J42" s="3"/>
    </row>
    <row r="43" spans="1:10" ht="15">
      <c r="A43" s="150" t="s">
        <v>60</v>
      </c>
      <c r="B43" s="151"/>
      <c r="C43" s="150"/>
      <c r="D43" s="150"/>
      <c r="E43" s="150"/>
      <c r="F43" s="150" t="s">
        <v>61</v>
      </c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12.75">
      <c r="B127" s="3"/>
      <c r="C127" s="3"/>
      <c r="D127" s="3"/>
      <c r="E127" s="3"/>
      <c r="F127" s="3"/>
      <c r="G127" s="3"/>
      <c r="H127" s="3"/>
      <c r="I127" s="3"/>
      <c r="J127" s="3"/>
    </row>
  </sheetData>
  <sheetProtection/>
  <mergeCells count="9">
    <mergeCell ref="C4:F4"/>
    <mergeCell ref="J9:J10"/>
    <mergeCell ref="A9:A10"/>
    <mergeCell ref="B9:B10"/>
    <mergeCell ref="A1:J1"/>
    <mergeCell ref="A6:J6"/>
    <mergeCell ref="A7:J7"/>
    <mergeCell ref="C9:E9"/>
    <mergeCell ref="C3:F3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7"/>
  <sheetViews>
    <sheetView tabSelected="1" view="pageBreakPreview" zoomScale="90" zoomScaleNormal="80" zoomScaleSheetLayoutView="90" zoomScalePageLayoutView="0" workbookViewId="0" topLeftCell="A1">
      <selection activeCell="D2" sqref="C1:D16384"/>
    </sheetView>
  </sheetViews>
  <sheetFormatPr defaultColWidth="9.00390625" defaultRowHeight="12.75"/>
  <cols>
    <col min="1" max="1" width="38.75390625" style="0" customWidth="1"/>
    <col min="2" max="2" width="11.75390625" style="0" customWidth="1"/>
    <col min="3" max="4" width="10.00390625" style="0" hidden="1" customWidth="1"/>
    <col min="5" max="5" width="10.00390625" style="0" bestFit="1" customWidth="1"/>
    <col min="6" max="6" width="10.75390625" style="0" customWidth="1"/>
    <col min="7" max="9" width="11.75390625" style="0" customWidth="1"/>
    <col min="10" max="10" width="12.75390625" style="0" customWidth="1"/>
  </cols>
  <sheetData>
    <row r="1" spans="1:10" ht="15">
      <c r="A1" s="176" t="s">
        <v>66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5">
      <c r="A2" s="78"/>
      <c r="B2" s="78"/>
      <c r="C2" s="78"/>
      <c r="D2" s="78"/>
      <c r="E2" s="78"/>
      <c r="F2" s="78"/>
      <c r="G2" s="78"/>
      <c r="H2" s="78"/>
      <c r="I2" s="78"/>
      <c r="J2" s="78"/>
    </row>
    <row r="3" spans="1:7" ht="16.5" customHeight="1">
      <c r="A3" s="13"/>
      <c r="B3" s="169" t="s">
        <v>53</v>
      </c>
      <c r="C3" s="169"/>
      <c r="D3" s="169"/>
      <c r="E3" s="169"/>
      <c r="F3" s="169"/>
      <c r="G3" s="169"/>
    </row>
    <row r="4" spans="1:7" ht="15.75">
      <c r="A4" s="1"/>
      <c r="B4" s="170" t="s">
        <v>51</v>
      </c>
      <c r="C4" s="170"/>
      <c r="D4" s="170"/>
      <c r="E4" s="170"/>
      <c r="F4" s="170"/>
      <c r="G4" s="170"/>
    </row>
    <row r="5" spans="1:6" ht="8.25" customHeight="1">
      <c r="A5" s="1"/>
      <c r="B5" s="2"/>
      <c r="E5" s="2"/>
      <c r="F5" s="2"/>
    </row>
    <row r="6" spans="1:10" ht="14.25">
      <c r="A6" s="177" t="s">
        <v>46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ht="14.25">
      <c r="A7" s="177" t="s">
        <v>48</v>
      </c>
      <c r="B7" s="177"/>
      <c r="C7" s="177"/>
      <c r="D7" s="177"/>
      <c r="E7" s="177"/>
      <c r="F7" s="177"/>
      <c r="G7" s="177"/>
      <c r="H7" s="177"/>
      <c r="I7" s="177"/>
      <c r="J7" s="177"/>
    </row>
    <row r="8" ht="8.25" customHeight="1" thickBot="1"/>
    <row r="9" spans="1:10" ht="18" customHeight="1" thickBot="1">
      <c r="A9" s="172" t="s">
        <v>0</v>
      </c>
      <c r="B9" s="174" t="s">
        <v>41</v>
      </c>
      <c r="C9" s="182" t="s">
        <v>39</v>
      </c>
      <c r="D9" s="183"/>
      <c r="E9" s="184"/>
      <c r="F9" s="7" t="s">
        <v>10</v>
      </c>
      <c r="G9" s="10" t="s">
        <v>13</v>
      </c>
      <c r="H9" s="8"/>
      <c r="I9" s="9"/>
      <c r="J9" s="166" t="s">
        <v>64</v>
      </c>
    </row>
    <row r="10" spans="1:10" ht="19.5" customHeight="1" thickBot="1">
      <c r="A10" s="173"/>
      <c r="B10" s="175"/>
      <c r="C10" s="17">
        <v>2018</v>
      </c>
      <c r="D10" s="17">
        <v>2019</v>
      </c>
      <c r="E10" s="17">
        <v>2020</v>
      </c>
      <c r="F10" s="17">
        <v>2021</v>
      </c>
      <c r="G10" s="10">
        <v>2022</v>
      </c>
      <c r="H10" s="6">
        <v>2023</v>
      </c>
      <c r="I10" s="6">
        <v>2024</v>
      </c>
      <c r="J10" s="167"/>
    </row>
    <row r="11" spans="1:10" ht="24.75" customHeight="1" thickBot="1">
      <c r="A11" s="29" t="s">
        <v>35</v>
      </c>
      <c r="B11" s="36" t="s">
        <v>6</v>
      </c>
      <c r="C11" s="38">
        <v>16206.1</v>
      </c>
      <c r="D11" s="38">
        <v>19802.7</v>
      </c>
      <c r="E11" s="38">
        <v>19962.4</v>
      </c>
      <c r="F11" s="38">
        <v>18781</v>
      </c>
      <c r="G11" s="38">
        <v>18796.8</v>
      </c>
      <c r="H11" s="38">
        <v>19111.7</v>
      </c>
      <c r="I11" s="39">
        <v>19183.3</v>
      </c>
      <c r="J11" s="80">
        <f>I11/C11*100</f>
        <v>118.37086035505149</v>
      </c>
    </row>
    <row r="12" spans="1:10" ht="14.25" customHeight="1" thickBot="1">
      <c r="A12" s="134" t="s">
        <v>40</v>
      </c>
      <c r="B12" s="135"/>
      <c r="C12" s="128"/>
      <c r="D12" s="128">
        <f aca="true" t="shared" si="0" ref="D12:I12">D11/C11*100</f>
        <v>122.19287799038634</v>
      </c>
      <c r="E12" s="128">
        <f t="shared" si="0"/>
        <v>100.80645568533583</v>
      </c>
      <c r="F12" s="128">
        <f>F11/E11*100</f>
        <v>94.08187392297519</v>
      </c>
      <c r="G12" s="128">
        <f t="shared" si="0"/>
        <v>100.08412757574143</v>
      </c>
      <c r="H12" s="128">
        <f t="shared" si="0"/>
        <v>101.67528515491999</v>
      </c>
      <c r="I12" s="128">
        <f t="shared" si="0"/>
        <v>100.37463961866291</v>
      </c>
      <c r="J12" s="80"/>
    </row>
    <row r="13" spans="1:10" ht="27.75" customHeight="1" thickBot="1">
      <c r="A13" s="30" t="s">
        <v>36</v>
      </c>
      <c r="B13" s="37" t="s">
        <v>12</v>
      </c>
      <c r="C13" s="40">
        <v>2663.7</v>
      </c>
      <c r="D13" s="40">
        <v>6211.8</v>
      </c>
      <c r="E13" s="40">
        <v>6322.1</v>
      </c>
      <c r="F13" s="40">
        <v>6284.06</v>
      </c>
      <c r="G13" s="40">
        <v>6285</v>
      </c>
      <c r="H13" s="40">
        <v>6292.6</v>
      </c>
      <c r="I13" s="41">
        <v>6299.5</v>
      </c>
      <c r="J13" s="80">
        <f>I13/C13*100</f>
        <v>236.49434996433536</v>
      </c>
    </row>
    <row r="14" spans="1:10" ht="15" customHeight="1" thickBot="1">
      <c r="A14" s="134" t="s">
        <v>40</v>
      </c>
      <c r="B14" s="136"/>
      <c r="C14" s="128"/>
      <c r="D14" s="128">
        <f aca="true" t="shared" si="1" ref="D14:I14">D13/C13*100</f>
        <v>233.20193715508503</v>
      </c>
      <c r="E14" s="128">
        <f t="shared" si="1"/>
        <v>101.77565278985156</v>
      </c>
      <c r="F14" s="128">
        <f t="shared" si="1"/>
        <v>99.39830119738694</v>
      </c>
      <c r="G14" s="128">
        <f t="shared" si="1"/>
        <v>100.0149584822551</v>
      </c>
      <c r="H14" s="128">
        <f t="shared" si="1"/>
        <v>100.12092283214002</v>
      </c>
      <c r="I14" s="128">
        <f t="shared" si="1"/>
        <v>100.10965260782505</v>
      </c>
      <c r="J14" s="80"/>
    </row>
    <row r="15" spans="1:10" ht="29.25" customHeight="1" thickBot="1">
      <c r="A15" s="30" t="s">
        <v>38</v>
      </c>
      <c r="B15" s="37" t="s">
        <v>12</v>
      </c>
      <c r="C15" s="40"/>
      <c r="D15" s="40"/>
      <c r="E15" s="40"/>
      <c r="F15" s="40"/>
      <c r="G15" s="40"/>
      <c r="H15" s="40"/>
      <c r="I15" s="41"/>
      <c r="J15" s="80"/>
    </row>
    <row r="16" spans="1:10" ht="15.75" customHeight="1" thickBot="1">
      <c r="A16" s="134" t="s">
        <v>40</v>
      </c>
      <c r="B16" s="137"/>
      <c r="C16" s="128"/>
      <c r="D16" s="128"/>
      <c r="E16" s="128"/>
      <c r="F16" s="128"/>
      <c r="G16" s="128"/>
      <c r="H16" s="128"/>
      <c r="I16" s="128"/>
      <c r="J16" s="80"/>
    </row>
    <row r="17" spans="1:10" ht="29.25" customHeight="1" thickBot="1">
      <c r="A17" s="31" t="s">
        <v>37</v>
      </c>
      <c r="B17" s="37" t="s">
        <v>12</v>
      </c>
      <c r="C17" s="40"/>
      <c r="D17" s="40"/>
      <c r="E17" s="40"/>
      <c r="F17" s="40"/>
      <c r="G17" s="40"/>
      <c r="H17" s="40"/>
      <c r="I17" s="41"/>
      <c r="J17" s="80"/>
    </row>
    <row r="18" spans="1:10" ht="15.75" customHeight="1" thickBot="1">
      <c r="A18" s="134" t="s">
        <v>40</v>
      </c>
      <c r="B18" s="137"/>
      <c r="C18" s="128"/>
      <c r="D18" s="128"/>
      <c r="E18" s="128"/>
      <c r="F18" s="128"/>
      <c r="G18" s="128"/>
      <c r="H18" s="128"/>
      <c r="I18" s="128"/>
      <c r="J18" s="80"/>
    </row>
    <row r="19" spans="1:10" ht="24.75" customHeight="1" thickBot="1">
      <c r="A19" s="32" t="s">
        <v>11</v>
      </c>
      <c r="B19" s="37" t="s">
        <v>12</v>
      </c>
      <c r="C19" s="40"/>
      <c r="D19" s="40"/>
      <c r="E19" s="40"/>
      <c r="F19" s="40"/>
      <c r="G19" s="40"/>
      <c r="H19" s="40"/>
      <c r="I19" s="41"/>
      <c r="J19" s="80"/>
    </row>
    <row r="20" spans="1:10" ht="15" customHeight="1" thickBot="1">
      <c r="A20" s="134" t="s">
        <v>40</v>
      </c>
      <c r="B20" s="137"/>
      <c r="C20" s="128"/>
      <c r="D20" s="128"/>
      <c r="E20" s="128"/>
      <c r="F20" s="128"/>
      <c r="G20" s="128"/>
      <c r="H20" s="128"/>
      <c r="I20" s="128"/>
      <c r="J20" s="80"/>
    </row>
    <row r="21" spans="1:10" ht="24.75" customHeight="1" thickBot="1">
      <c r="A21" s="32" t="s">
        <v>1</v>
      </c>
      <c r="B21" s="37" t="s">
        <v>12</v>
      </c>
      <c r="C21" s="40"/>
      <c r="D21" s="40"/>
      <c r="E21" s="40"/>
      <c r="F21" s="40"/>
      <c r="G21" s="40"/>
      <c r="H21" s="40"/>
      <c r="I21" s="41"/>
      <c r="J21" s="80"/>
    </row>
    <row r="22" spans="1:10" ht="15" customHeight="1" thickBot="1">
      <c r="A22" s="134" t="s">
        <v>40</v>
      </c>
      <c r="B22" s="137"/>
      <c r="C22" s="128"/>
      <c r="D22" s="128"/>
      <c r="E22" s="128"/>
      <c r="F22" s="128"/>
      <c r="G22" s="128"/>
      <c r="H22" s="128"/>
      <c r="I22" s="128"/>
      <c r="J22" s="80"/>
    </row>
    <row r="23" spans="1:10" ht="24.75" customHeight="1" thickBot="1">
      <c r="A23" s="32" t="s">
        <v>2</v>
      </c>
      <c r="B23" s="37" t="s">
        <v>12</v>
      </c>
      <c r="C23" s="40"/>
      <c r="D23" s="40"/>
      <c r="E23" s="40"/>
      <c r="F23" s="40"/>
      <c r="G23" s="40"/>
      <c r="H23" s="40"/>
      <c r="I23" s="41"/>
      <c r="J23" s="80"/>
    </row>
    <row r="24" spans="1:10" ht="14.25" customHeight="1" thickBot="1">
      <c r="A24" s="134" t="s">
        <v>40</v>
      </c>
      <c r="B24" s="137"/>
      <c r="C24" s="128"/>
      <c r="D24" s="128"/>
      <c r="E24" s="128"/>
      <c r="F24" s="128"/>
      <c r="G24" s="128"/>
      <c r="H24" s="128"/>
      <c r="I24" s="128"/>
      <c r="J24" s="80"/>
    </row>
    <row r="25" spans="1:10" ht="24.75" customHeight="1" thickBot="1">
      <c r="A25" s="32" t="s">
        <v>3</v>
      </c>
      <c r="B25" s="37" t="s">
        <v>12</v>
      </c>
      <c r="C25" s="40"/>
      <c r="D25" s="40"/>
      <c r="E25" s="40"/>
      <c r="F25" s="40"/>
      <c r="G25" s="40"/>
      <c r="H25" s="40"/>
      <c r="I25" s="41"/>
      <c r="J25" s="80"/>
    </row>
    <row r="26" spans="1:10" ht="14.25" customHeight="1" thickBot="1">
      <c r="A26" s="134" t="s">
        <v>40</v>
      </c>
      <c r="B26" s="137"/>
      <c r="C26" s="128"/>
      <c r="D26" s="128"/>
      <c r="E26" s="128"/>
      <c r="F26" s="128"/>
      <c r="G26" s="128"/>
      <c r="H26" s="128"/>
      <c r="I26" s="128"/>
      <c r="J26" s="80"/>
    </row>
    <row r="27" spans="1:10" ht="29.25" customHeight="1" thickBot="1">
      <c r="A27" s="33" t="s">
        <v>33</v>
      </c>
      <c r="B27" s="37" t="s">
        <v>12</v>
      </c>
      <c r="C27" s="40">
        <v>26.1</v>
      </c>
      <c r="D27" s="40">
        <v>25.9</v>
      </c>
      <c r="E27" s="40">
        <v>22.4</v>
      </c>
      <c r="F27" s="40">
        <v>22.5</v>
      </c>
      <c r="G27" s="40">
        <v>22.6</v>
      </c>
      <c r="H27" s="40">
        <v>22.7</v>
      </c>
      <c r="I27" s="41">
        <v>22.8</v>
      </c>
      <c r="J27" s="80">
        <f>I27/C27*100</f>
        <v>87.35632183908045</v>
      </c>
    </row>
    <row r="28" spans="1:10" ht="13.5" thickBot="1">
      <c r="A28" s="134" t="s">
        <v>40</v>
      </c>
      <c r="B28" s="137"/>
      <c r="C28" s="128"/>
      <c r="D28" s="128">
        <f aca="true" t="shared" si="2" ref="D28:I28">D27/C27*100</f>
        <v>99.23371647509578</v>
      </c>
      <c r="E28" s="128">
        <f t="shared" si="2"/>
        <v>86.48648648648648</v>
      </c>
      <c r="F28" s="128">
        <f t="shared" si="2"/>
        <v>100.44642857142858</v>
      </c>
      <c r="G28" s="128">
        <f t="shared" si="2"/>
        <v>100.44444444444444</v>
      </c>
      <c r="H28" s="128">
        <f t="shared" si="2"/>
        <v>100.44247787610618</v>
      </c>
      <c r="I28" s="128">
        <f t="shared" si="2"/>
        <v>100.44052863436124</v>
      </c>
      <c r="J28" s="80"/>
    </row>
    <row r="29" spans="1:10" ht="24.75" customHeight="1" thickBot="1">
      <c r="A29" s="32" t="s">
        <v>4</v>
      </c>
      <c r="B29" s="37" t="s">
        <v>12</v>
      </c>
      <c r="C29" s="40">
        <v>1471.3</v>
      </c>
      <c r="D29" s="40">
        <f>1510+89.2+97.1</f>
        <v>1696.3</v>
      </c>
      <c r="E29" s="40">
        <v>1314.4</v>
      </c>
      <c r="F29" s="40">
        <v>1318</v>
      </c>
      <c r="G29" s="40">
        <v>1321</v>
      </c>
      <c r="H29" s="40">
        <v>1330</v>
      </c>
      <c r="I29" s="41">
        <v>1340</v>
      </c>
      <c r="J29" s="80">
        <f>I29/C29*100</f>
        <v>91.07591925508054</v>
      </c>
    </row>
    <row r="30" spans="1:10" ht="14.25" customHeight="1" thickBot="1">
      <c r="A30" s="134" t="s">
        <v>40</v>
      </c>
      <c r="B30" s="137"/>
      <c r="C30" s="128"/>
      <c r="D30" s="128">
        <f aca="true" t="shared" si="3" ref="D30:I30">D29/C29*100</f>
        <v>115.29259838238292</v>
      </c>
      <c r="E30" s="128">
        <f t="shared" si="3"/>
        <v>77.4862936980487</v>
      </c>
      <c r="F30" s="128">
        <f t="shared" si="3"/>
        <v>100.27388922702374</v>
      </c>
      <c r="G30" s="128">
        <f t="shared" si="3"/>
        <v>100.22761760242793</v>
      </c>
      <c r="H30" s="128">
        <f t="shared" si="3"/>
        <v>100.68130204390613</v>
      </c>
      <c r="I30" s="128">
        <f t="shared" si="3"/>
        <v>100.75187969924812</v>
      </c>
      <c r="J30" s="80"/>
    </row>
    <row r="31" spans="1:10" ht="24.75" customHeight="1" thickBot="1">
      <c r="A31" s="32" t="s">
        <v>5</v>
      </c>
      <c r="B31" s="35" t="s">
        <v>7</v>
      </c>
      <c r="C31" s="40">
        <v>88.9</v>
      </c>
      <c r="D31" s="40">
        <v>89.2</v>
      </c>
      <c r="E31" s="40">
        <v>89.3</v>
      </c>
      <c r="F31" s="40">
        <v>89.4</v>
      </c>
      <c r="G31" s="40">
        <v>89.5</v>
      </c>
      <c r="H31" s="40">
        <v>89.6</v>
      </c>
      <c r="I31" s="41">
        <v>90.3</v>
      </c>
      <c r="J31" s="80">
        <f>I31/C31*100</f>
        <v>101.5748031496063</v>
      </c>
    </row>
    <row r="32" spans="1:10" ht="12.75" customHeight="1" thickBot="1">
      <c r="A32" s="134" t="s">
        <v>40</v>
      </c>
      <c r="B32" s="138"/>
      <c r="C32" s="128"/>
      <c r="D32" s="128">
        <f aca="true" t="shared" si="4" ref="D32:I32">D31/C31*100</f>
        <v>100.33745781777277</v>
      </c>
      <c r="E32" s="128">
        <f t="shared" si="4"/>
        <v>100.11210762331837</v>
      </c>
      <c r="F32" s="128">
        <f t="shared" si="4"/>
        <v>100.11198208286676</v>
      </c>
      <c r="G32" s="128">
        <f t="shared" si="4"/>
        <v>100.11185682326622</v>
      </c>
      <c r="H32" s="128">
        <f t="shared" si="4"/>
        <v>100.1117318435754</v>
      </c>
      <c r="I32" s="128">
        <f t="shared" si="4"/>
        <v>100.78125</v>
      </c>
      <c r="J32" s="80"/>
    </row>
    <row r="33" spans="1:10" ht="24.75" customHeight="1" thickBot="1">
      <c r="A33" s="32" t="s">
        <v>15</v>
      </c>
      <c r="B33" s="35" t="s">
        <v>8</v>
      </c>
      <c r="C33" s="40">
        <v>22.5</v>
      </c>
      <c r="D33" s="40">
        <v>22.8</v>
      </c>
      <c r="E33" s="40">
        <v>23</v>
      </c>
      <c r="F33" s="40">
        <v>23.2</v>
      </c>
      <c r="G33" s="40">
        <v>23.4</v>
      </c>
      <c r="H33" s="40">
        <v>23.6</v>
      </c>
      <c r="I33" s="41">
        <v>23.9</v>
      </c>
      <c r="J33" s="80">
        <f>I33/C33*100</f>
        <v>106.22222222222221</v>
      </c>
    </row>
    <row r="34" spans="1:10" ht="14.25" customHeight="1" thickBot="1">
      <c r="A34" s="134" t="s">
        <v>40</v>
      </c>
      <c r="B34" s="138"/>
      <c r="C34" s="128"/>
      <c r="D34" s="128">
        <f aca="true" t="shared" si="5" ref="D34:I34">D33/C33*100</f>
        <v>101.33333333333334</v>
      </c>
      <c r="E34" s="128">
        <f t="shared" si="5"/>
        <v>100.87719298245614</v>
      </c>
      <c r="F34" s="128">
        <f t="shared" si="5"/>
        <v>100.8695652173913</v>
      </c>
      <c r="G34" s="128">
        <f t="shared" si="5"/>
        <v>100.86206896551724</v>
      </c>
      <c r="H34" s="128">
        <f t="shared" si="5"/>
        <v>100.85470085470088</v>
      </c>
      <c r="I34" s="128">
        <f t="shared" si="5"/>
        <v>101.27118644067797</v>
      </c>
      <c r="J34" s="80"/>
    </row>
    <row r="35" spans="1:10" ht="24.75" customHeight="1" thickBot="1">
      <c r="A35" s="34" t="s">
        <v>16</v>
      </c>
      <c r="B35" s="35" t="s">
        <v>9</v>
      </c>
      <c r="C35" s="40">
        <v>1130</v>
      </c>
      <c r="D35" s="40">
        <v>1157.2</v>
      </c>
      <c r="E35" s="40">
        <v>1158.7</v>
      </c>
      <c r="F35" s="40">
        <v>1159</v>
      </c>
      <c r="G35" s="40">
        <v>1162</v>
      </c>
      <c r="H35" s="40">
        <v>1163</v>
      </c>
      <c r="I35" s="41">
        <v>1164</v>
      </c>
      <c r="J35" s="80">
        <f>I35/C35*100</f>
        <v>103.00884955752213</v>
      </c>
    </row>
    <row r="36" spans="1:10" ht="13.5" thickBot="1">
      <c r="A36" s="139" t="s">
        <v>40</v>
      </c>
      <c r="B36" s="140"/>
      <c r="C36" s="133"/>
      <c r="D36" s="133">
        <f aca="true" t="shared" si="6" ref="D36:I36">D35/C35*100</f>
        <v>102.40707964601769</v>
      </c>
      <c r="E36" s="133">
        <f t="shared" si="6"/>
        <v>100.12962322848253</v>
      </c>
      <c r="F36" s="133">
        <f t="shared" si="6"/>
        <v>100.02589108483646</v>
      </c>
      <c r="G36" s="133">
        <f t="shared" si="6"/>
        <v>100.2588438308887</v>
      </c>
      <c r="H36" s="133">
        <f t="shared" si="6"/>
        <v>100.08605851979347</v>
      </c>
      <c r="I36" s="133">
        <f t="shared" si="6"/>
        <v>100.08598452278589</v>
      </c>
      <c r="J36" s="80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 hidden="1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5" hidden="1">
      <c r="A39" s="148" t="s">
        <v>55</v>
      </c>
      <c r="B39" s="149"/>
      <c r="C39" s="148"/>
      <c r="D39" s="148"/>
      <c r="E39" s="148"/>
      <c r="F39" s="148" t="s">
        <v>56</v>
      </c>
      <c r="G39" s="3"/>
      <c r="H39" s="3"/>
      <c r="I39" s="3"/>
      <c r="J39" s="3"/>
    </row>
    <row r="40" spans="1:10" ht="15" hidden="1">
      <c r="A40" s="148" t="s">
        <v>57</v>
      </c>
      <c r="B40" s="149"/>
      <c r="C40" s="148"/>
      <c r="D40" s="148"/>
      <c r="E40" s="148"/>
      <c r="F40" s="148"/>
      <c r="G40" s="3"/>
      <c r="H40" s="3"/>
      <c r="I40" s="3"/>
      <c r="J40" s="3"/>
    </row>
    <row r="41" spans="1:10" ht="15" hidden="1">
      <c r="A41" s="148" t="s">
        <v>58</v>
      </c>
      <c r="B41" s="149"/>
      <c r="C41" s="148"/>
      <c r="D41" s="148"/>
      <c r="E41" s="148"/>
      <c r="F41" s="148" t="s">
        <v>59</v>
      </c>
      <c r="G41" s="3"/>
      <c r="H41" s="3"/>
      <c r="I41" s="3"/>
      <c r="J41" s="3"/>
    </row>
    <row r="42" spans="1:10" ht="15" hidden="1">
      <c r="A42" s="148"/>
      <c r="B42" s="149"/>
      <c r="C42" s="148"/>
      <c r="D42" s="148"/>
      <c r="E42" s="148"/>
      <c r="F42" s="148"/>
      <c r="G42" s="3"/>
      <c r="H42" s="3"/>
      <c r="I42" s="3"/>
      <c r="J42" s="3"/>
    </row>
    <row r="43" spans="1:10" ht="15" hidden="1">
      <c r="A43" s="150" t="s">
        <v>60</v>
      </c>
      <c r="B43" s="151"/>
      <c r="C43" s="150"/>
      <c r="D43" s="150"/>
      <c r="E43" s="150"/>
      <c r="F43" s="150" t="s">
        <v>61</v>
      </c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12.75">
      <c r="B127" s="3"/>
      <c r="C127" s="3"/>
      <c r="D127" s="3"/>
      <c r="E127" s="3"/>
      <c r="F127" s="3"/>
      <c r="G127" s="3"/>
      <c r="H127" s="3"/>
      <c r="I127" s="3"/>
      <c r="J127" s="3"/>
    </row>
  </sheetData>
  <sheetProtection/>
  <mergeCells count="9">
    <mergeCell ref="B4:G4"/>
    <mergeCell ref="C9:E9"/>
    <mergeCell ref="A9:A10"/>
    <mergeCell ref="B9:B10"/>
    <mergeCell ref="J9:J10"/>
    <mergeCell ref="A1:J1"/>
    <mergeCell ref="A6:J6"/>
    <mergeCell ref="A7:J7"/>
    <mergeCell ref="B3:G3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7"/>
  <sheetViews>
    <sheetView view="pageBreakPreview" zoomScaleNormal="80" zoomScaleSheetLayoutView="100" zoomScalePageLayoutView="0" workbookViewId="0" topLeftCell="A19">
      <selection activeCell="I36" sqref="I36"/>
    </sheetView>
  </sheetViews>
  <sheetFormatPr defaultColWidth="9.00390625" defaultRowHeight="12.75"/>
  <cols>
    <col min="1" max="1" width="36.375" style="0" customWidth="1"/>
    <col min="2" max="2" width="11.75390625" style="0" customWidth="1"/>
    <col min="3" max="3" width="11.625" style="0" customWidth="1"/>
    <col min="4" max="4" width="13.125" style="0" customWidth="1"/>
    <col min="5" max="6" width="10.75390625" style="0" customWidth="1"/>
    <col min="7" max="9" width="11.75390625" style="0" customWidth="1"/>
    <col min="10" max="10" width="13.00390625" style="0" customWidth="1"/>
  </cols>
  <sheetData>
    <row r="1" spans="1:10" ht="15">
      <c r="A1" s="176" t="s">
        <v>65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5">
      <c r="A2" s="78"/>
      <c r="B2" s="78"/>
      <c r="C2" s="78"/>
      <c r="D2" s="78"/>
      <c r="E2" s="78"/>
      <c r="F2" s="78"/>
      <c r="G2" s="78"/>
      <c r="H2" s="78"/>
      <c r="I2" s="78"/>
      <c r="J2" s="78"/>
    </row>
    <row r="3" spans="1:6" ht="16.5" customHeight="1">
      <c r="A3" s="13"/>
      <c r="C3" s="181" t="s">
        <v>54</v>
      </c>
      <c r="D3" s="181"/>
      <c r="E3" s="181"/>
      <c r="F3" s="181"/>
    </row>
    <row r="4" spans="1:6" ht="15.75">
      <c r="A4" s="1"/>
      <c r="C4" s="185" t="s">
        <v>51</v>
      </c>
      <c r="D4" s="185"/>
      <c r="E4" s="185"/>
      <c r="F4" s="114"/>
    </row>
    <row r="5" spans="1:6" ht="7.5" customHeight="1">
      <c r="A5" s="1"/>
      <c r="B5" s="2"/>
      <c r="E5" s="2"/>
      <c r="F5" s="2"/>
    </row>
    <row r="6" spans="1:10" ht="14.25">
      <c r="A6" s="177" t="s">
        <v>46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ht="14.25">
      <c r="A7" s="177" t="s">
        <v>49</v>
      </c>
      <c r="B7" s="177"/>
      <c r="C7" s="177"/>
      <c r="D7" s="177"/>
      <c r="E7" s="177"/>
      <c r="F7" s="177"/>
      <c r="G7" s="177"/>
      <c r="H7" s="177"/>
      <c r="I7" s="177"/>
      <c r="J7" s="177"/>
    </row>
    <row r="8" ht="8.25" customHeight="1" thickBot="1"/>
    <row r="9" spans="1:10" ht="18" customHeight="1" thickBot="1">
      <c r="A9" s="172" t="s">
        <v>0</v>
      </c>
      <c r="B9" s="174" t="s">
        <v>41</v>
      </c>
      <c r="C9" s="182" t="s">
        <v>39</v>
      </c>
      <c r="D9" s="183"/>
      <c r="E9" s="184"/>
      <c r="F9" s="7" t="s">
        <v>10</v>
      </c>
      <c r="G9" s="10" t="s">
        <v>13</v>
      </c>
      <c r="H9" s="8"/>
      <c r="I9" s="9"/>
      <c r="J9" s="166" t="s">
        <v>64</v>
      </c>
    </row>
    <row r="10" spans="1:10" ht="19.5" customHeight="1" thickBot="1">
      <c r="A10" s="173"/>
      <c r="B10" s="175"/>
      <c r="C10" s="17">
        <v>2018</v>
      </c>
      <c r="D10" s="17">
        <v>2019</v>
      </c>
      <c r="E10" s="17">
        <v>2020</v>
      </c>
      <c r="F10" s="17">
        <v>2021</v>
      </c>
      <c r="G10" s="10">
        <v>2022</v>
      </c>
      <c r="H10" s="6">
        <v>2023</v>
      </c>
      <c r="I10" s="6">
        <v>2024</v>
      </c>
      <c r="J10" s="167"/>
    </row>
    <row r="11" spans="1:10" ht="24.75" customHeight="1" thickBot="1">
      <c r="A11" s="19" t="s">
        <v>35</v>
      </c>
      <c r="B11" s="36" t="s">
        <v>6</v>
      </c>
      <c r="C11" s="38"/>
      <c r="D11" s="38"/>
      <c r="E11" s="38"/>
      <c r="F11" s="38"/>
      <c r="G11" s="38"/>
      <c r="H11" s="38"/>
      <c r="I11" s="39"/>
      <c r="J11" s="82" t="e">
        <f>I11/C11*100</f>
        <v>#DIV/0!</v>
      </c>
    </row>
    <row r="12" spans="1:10" ht="12.75" customHeight="1" thickBot="1">
      <c r="A12" s="126" t="s">
        <v>40</v>
      </c>
      <c r="B12" s="135"/>
      <c r="C12" s="128"/>
      <c r="D12" s="128"/>
      <c r="E12" s="128"/>
      <c r="F12" s="128"/>
      <c r="G12" s="128"/>
      <c r="H12" s="128"/>
      <c r="I12" s="128"/>
      <c r="J12" s="82"/>
    </row>
    <row r="13" spans="1:10" ht="27.75" customHeight="1" thickBot="1">
      <c r="A13" s="20" t="s">
        <v>36</v>
      </c>
      <c r="B13" s="37" t="s">
        <v>12</v>
      </c>
      <c r="C13" s="40"/>
      <c r="D13" s="40"/>
      <c r="E13" s="40"/>
      <c r="F13" s="40"/>
      <c r="G13" s="40"/>
      <c r="H13" s="40"/>
      <c r="I13" s="41"/>
      <c r="J13" s="82"/>
    </row>
    <row r="14" spans="1:10" ht="12.75" customHeight="1" thickBot="1">
      <c r="A14" s="126" t="s">
        <v>40</v>
      </c>
      <c r="B14" s="136"/>
      <c r="C14" s="128"/>
      <c r="D14" s="128"/>
      <c r="E14" s="128"/>
      <c r="F14" s="128"/>
      <c r="G14" s="128"/>
      <c r="H14" s="128"/>
      <c r="I14" s="128"/>
      <c r="J14" s="82"/>
    </row>
    <row r="15" spans="1:10" ht="25.5" customHeight="1" thickBot="1">
      <c r="A15" s="20" t="s">
        <v>38</v>
      </c>
      <c r="B15" s="37" t="s">
        <v>12</v>
      </c>
      <c r="C15" s="40"/>
      <c r="D15" s="40"/>
      <c r="E15" s="40"/>
      <c r="F15" s="40"/>
      <c r="G15" s="40"/>
      <c r="H15" s="40"/>
      <c r="I15" s="41"/>
      <c r="J15" s="82"/>
    </row>
    <row r="16" spans="1:10" ht="12.75" customHeight="1" thickBot="1">
      <c r="A16" s="126" t="s">
        <v>40</v>
      </c>
      <c r="B16" s="137"/>
      <c r="C16" s="128"/>
      <c r="D16" s="128"/>
      <c r="E16" s="128"/>
      <c r="F16" s="128"/>
      <c r="G16" s="128"/>
      <c r="H16" s="128"/>
      <c r="I16" s="128"/>
      <c r="J16" s="82"/>
    </row>
    <row r="17" spans="1:10" ht="27" customHeight="1" thickBot="1">
      <c r="A17" s="21" t="s">
        <v>37</v>
      </c>
      <c r="B17" s="37" t="s">
        <v>12</v>
      </c>
      <c r="C17" s="40"/>
      <c r="D17" s="40"/>
      <c r="E17" s="40"/>
      <c r="F17" s="40"/>
      <c r="G17" s="40"/>
      <c r="H17" s="40"/>
      <c r="I17" s="41"/>
      <c r="J17" s="82"/>
    </row>
    <row r="18" spans="1:10" ht="14.25" customHeight="1" thickBot="1">
      <c r="A18" s="126" t="s">
        <v>40</v>
      </c>
      <c r="B18" s="137"/>
      <c r="C18" s="128"/>
      <c r="D18" s="128"/>
      <c r="E18" s="128"/>
      <c r="F18" s="128"/>
      <c r="G18" s="128"/>
      <c r="H18" s="128"/>
      <c r="I18" s="128"/>
      <c r="J18" s="82"/>
    </row>
    <row r="19" spans="1:10" ht="24.75" customHeight="1" thickBot="1">
      <c r="A19" s="22" t="s">
        <v>11</v>
      </c>
      <c r="B19" s="37" t="s">
        <v>12</v>
      </c>
      <c r="C19" s="40">
        <v>157</v>
      </c>
      <c r="D19" s="40">
        <v>158</v>
      </c>
      <c r="E19" s="40">
        <v>159</v>
      </c>
      <c r="F19" s="40">
        <v>159</v>
      </c>
      <c r="G19" s="40">
        <v>160</v>
      </c>
      <c r="H19" s="40">
        <v>161</v>
      </c>
      <c r="I19" s="41">
        <v>162</v>
      </c>
      <c r="J19" s="82">
        <f aca="true" t="shared" si="0" ref="J19:J35">I19/C19*100</f>
        <v>103.18471337579618</v>
      </c>
    </row>
    <row r="20" spans="1:10" ht="13.5" customHeight="1" thickBot="1">
      <c r="A20" s="126" t="s">
        <v>40</v>
      </c>
      <c r="B20" s="137"/>
      <c r="C20" s="128"/>
      <c r="D20" s="128">
        <f aca="true" t="shared" si="1" ref="D20:I20">D19/C19*100</f>
        <v>100.63694267515923</v>
      </c>
      <c r="E20" s="128">
        <f t="shared" si="1"/>
        <v>100.63291139240506</v>
      </c>
      <c r="F20" s="128">
        <f t="shared" si="1"/>
        <v>100</v>
      </c>
      <c r="G20" s="128">
        <f t="shared" si="1"/>
        <v>100.62893081761007</v>
      </c>
      <c r="H20" s="128">
        <f t="shared" si="1"/>
        <v>100.62500000000001</v>
      </c>
      <c r="I20" s="128">
        <f t="shared" si="1"/>
        <v>100.62111801242236</v>
      </c>
      <c r="J20" s="82"/>
    </row>
    <row r="21" spans="1:10" ht="24.75" customHeight="1" thickBot="1">
      <c r="A21" s="22" t="s">
        <v>1</v>
      </c>
      <c r="B21" s="37" t="s">
        <v>12</v>
      </c>
      <c r="C21" s="40">
        <v>13.4</v>
      </c>
      <c r="D21" s="40">
        <v>13.6</v>
      </c>
      <c r="E21" s="40">
        <v>13.7</v>
      </c>
      <c r="F21" s="40">
        <v>13.7</v>
      </c>
      <c r="G21" s="40">
        <v>13.8</v>
      </c>
      <c r="H21" s="40">
        <v>13.8</v>
      </c>
      <c r="I21" s="41">
        <v>13.9</v>
      </c>
      <c r="J21" s="82">
        <f t="shared" si="0"/>
        <v>103.73134328358209</v>
      </c>
    </row>
    <row r="22" spans="1:10" ht="14.25" customHeight="1" thickBot="1">
      <c r="A22" s="126" t="s">
        <v>40</v>
      </c>
      <c r="B22" s="137"/>
      <c r="C22" s="128"/>
      <c r="D22" s="128">
        <f aca="true" t="shared" si="2" ref="D22:I22">D21/C21*100</f>
        <v>101.49253731343283</v>
      </c>
      <c r="E22" s="128">
        <f t="shared" si="2"/>
        <v>100.73529411764706</v>
      </c>
      <c r="F22" s="128">
        <f t="shared" si="2"/>
        <v>100</v>
      </c>
      <c r="G22" s="128">
        <f t="shared" si="2"/>
        <v>100.72992700729928</v>
      </c>
      <c r="H22" s="128">
        <f t="shared" si="2"/>
        <v>100</v>
      </c>
      <c r="I22" s="128">
        <f t="shared" si="2"/>
        <v>100.72463768115942</v>
      </c>
      <c r="J22" s="82"/>
    </row>
    <row r="23" spans="1:10" ht="24.75" customHeight="1" thickBot="1">
      <c r="A23" s="22" t="s">
        <v>2</v>
      </c>
      <c r="B23" s="37" t="s">
        <v>12</v>
      </c>
      <c r="C23" s="40">
        <v>91.5</v>
      </c>
      <c r="D23" s="40">
        <v>92</v>
      </c>
      <c r="E23" s="40">
        <v>92</v>
      </c>
      <c r="F23" s="40">
        <v>92.2</v>
      </c>
      <c r="G23" s="40">
        <v>92.2</v>
      </c>
      <c r="H23" s="40">
        <v>93</v>
      </c>
      <c r="I23" s="41">
        <v>93</v>
      </c>
      <c r="J23" s="82">
        <f t="shared" si="0"/>
        <v>101.63934426229508</v>
      </c>
    </row>
    <row r="24" spans="1:10" ht="15.75" customHeight="1" thickBot="1">
      <c r="A24" s="126" t="s">
        <v>40</v>
      </c>
      <c r="B24" s="137"/>
      <c r="C24" s="128"/>
      <c r="D24" s="128">
        <f aca="true" t="shared" si="3" ref="D24:I24">D23/C23*100</f>
        <v>100.5464480874317</v>
      </c>
      <c r="E24" s="128">
        <f t="shared" si="3"/>
        <v>100</v>
      </c>
      <c r="F24" s="128">
        <f t="shared" si="3"/>
        <v>100.21739130434784</v>
      </c>
      <c r="G24" s="128">
        <f t="shared" si="3"/>
        <v>100</v>
      </c>
      <c r="H24" s="128">
        <f t="shared" si="3"/>
        <v>100.86767895878526</v>
      </c>
      <c r="I24" s="128">
        <f t="shared" si="3"/>
        <v>100</v>
      </c>
      <c r="J24" s="82"/>
    </row>
    <row r="25" spans="1:10" ht="24.75" customHeight="1" thickBot="1">
      <c r="A25" s="22" t="s">
        <v>3</v>
      </c>
      <c r="B25" s="37" t="s">
        <v>12</v>
      </c>
      <c r="C25" s="40"/>
      <c r="D25" s="40"/>
      <c r="E25" s="40"/>
      <c r="F25" s="40"/>
      <c r="G25" s="40"/>
      <c r="H25" s="40"/>
      <c r="I25" s="41"/>
      <c r="J25" s="82" t="e">
        <f t="shared" si="0"/>
        <v>#DIV/0!</v>
      </c>
    </row>
    <row r="26" spans="1:10" ht="14.25" customHeight="1" thickBot="1">
      <c r="A26" s="126" t="s">
        <v>40</v>
      </c>
      <c r="B26" s="137"/>
      <c r="C26" s="128"/>
      <c r="D26" s="128" t="e">
        <f aca="true" t="shared" si="4" ref="D26:I26">D25/C25*100</f>
        <v>#DIV/0!</v>
      </c>
      <c r="E26" s="128" t="e">
        <f t="shared" si="4"/>
        <v>#DIV/0!</v>
      </c>
      <c r="F26" s="128" t="e">
        <f t="shared" si="4"/>
        <v>#DIV/0!</v>
      </c>
      <c r="G26" s="128" t="e">
        <f t="shared" si="4"/>
        <v>#DIV/0!</v>
      </c>
      <c r="H26" s="128" t="e">
        <f t="shared" si="4"/>
        <v>#DIV/0!</v>
      </c>
      <c r="I26" s="128" t="e">
        <f t="shared" si="4"/>
        <v>#DIV/0!</v>
      </c>
      <c r="J26" s="82"/>
    </row>
    <row r="27" spans="1:10" ht="27" customHeight="1" thickBot="1">
      <c r="A27" s="23" t="s">
        <v>33</v>
      </c>
      <c r="B27" s="37" t="s">
        <v>12</v>
      </c>
      <c r="C27" s="40">
        <v>108</v>
      </c>
      <c r="D27" s="40">
        <v>108.7</v>
      </c>
      <c r="E27" s="40">
        <v>108.9</v>
      </c>
      <c r="F27" s="40">
        <v>109</v>
      </c>
      <c r="G27" s="40">
        <v>109.1</v>
      </c>
      <c r="H27" s="40">
        <v>109.5</v>
      </c>
      <c r="I27" s="41">
        <v>109.6</v>
      </c>
      <c r="J27" s="82">
        <f t="shared" si="0"/>
        <v>101.48148148148148</v>
      </c>
    </row>
    <row r="28" spans="1:10" ht="13.5" thickBot="1">
      <c r="A28" s="126" t="s">
        <v>40</v>
      </c>
      <c r="B28" s="137"/>
      <c r="C28" s="128"/>
      <c r="D28" s="128">
        <f aca="true" t="shared" si="5" ref="D28:I28">D27/C27*100</f>
        <v>100.64814814814815</v>
      </c>
      <c r="E28" s="128">
        <f t="shared" si="5"/>
        <v>100.18399264029438</v>
      </c>
      <c r="F28" s="128">
        <f t="shared" si="5"/>
        <v>100.09182736455465</v>
      </c>
      <c r="G28" s="128">
        <f t="shared" si="5"/>
        <v>100.09174311926606</v>
      </c>
      <c r="H28" s="128">
        <f t="shared" si="5"/>
        <v>100.3666361136572</v>
      </c>
      <c r="I28" s="128">
        <f t="shared" si="5"/>
        <v>100.09132420091325</v>
      </c>
      <c r="J28" s="82"/>
    </row>
    <row r="29" spans="1:10" ht="24.75" customHeight="1" thickBot="1">
      <c r="A29" s="22" t="s">
        <v>4</v>
      </c>
      <c r="B29" s="37" t="s">
        <v>12</v>
      </c>
      <c r="C29" s="40">
        <v>1260</v>
      </c>
      <c r="D29" s="40">
        <v>1263</v>
      </c>
      <c r="E29" s="40">
        <v>1264</v>
      </c>
      <c r="F29" s="40">
        <v>1265</v>
      </c>
      <c r="G29" s="40">
        <v>1265</v>
      </c>
      <c r="H29" s="40">
        <v>1265.7</v>
      </c>
      <c r="I29" s="41">
        <v>1266</v>
      </c>
      <c r="J29" s="82">
        <f t="shared" si="0"/>
        <v>100.47619047619048</v>
      </c>
    </row>
    <row r="30" spans="1:10" ht="13.5" customHeight="1" thickBot="1">
      <c r="A30" s="126" t="s">
        <v>40</v>
      </c>
      <c r="B30" s="137"/>
      <c r="C30" s="128"/>
      <c r="D30" s="128">
        <f aca="true" t="shared" si="6" ref="D30:I30">D29/C29*100</f>
        <v>100.23809523809524</v>
      </c>
      <c r="E30" s="128">
        <f t="shared" si="6"/>
        <v>100.07917656373712</v>
      </c>
      <c r="F30" s="128">
        <f t="shared" si="6"/>
        <v>100.07911392405062</v>
      </c>
      <c r="G30" s="128">
        <f t="shared" si="6"/>
        <v>100</v>
      </c>
      <c r="H30" s="128">
        <f t="shared" si="6"/>
        <v>100.05533596837945</v>
      </c>
      <c r="I30" s="128">
        <f t="shared" si="6"/>
        <v>100.023702299123</v>
      </c>
      <c r="J30" s="82"/>
    </row>
    <row r="31" spans="1:10" ht="24.75" customHeight="1" thickBot="1">
      <c r="A31" s="22" t="s">
        <v>5</v>
      </c>
      <c r="B31" s="35" t="s">
        <v>7</v>
      </c>
      <c r="C31" s="40">
        <v>288</v>
      </c>
      <c r="D31" s="40">
        <v>290</v>
      </c>
      <c r="E31" s="40">
        <v>291</v>
      </c>
      <c r="F31" s="40">
        <v>292</v>
      </c>
      <c r="G31" s="40">
        <v>292</v>
      </c>
      <c r="H31" s="40">
        <v>293</v>
      </c>
      <c r="I31" s="41">
        <v>293</v>
      </c>
      <c r="J31" s="82">
        <f t="shared" si="0"/>
        <v>101.73611111111111</v>
      </c>
    </row>
    <row r="32" spans="1:10" ht="13.5" customHeight="1" thickBot="1">
      <c r="A32" s="126" t="s">
        <v>40</v>
      </c>
      <c r="B32" s="138"/>
      <c r="C32" s="128"/>
      <c r="D32" s="128">
        <f aca="true" t="shared" si="7" ref="D32:I32">D31/C31*100</f>
        <v>100.69444444444444</v>
      </c>
      <c r="E32" s="128">
        <f t="shared" si="7"/>
        <v>100.34482758620689</v>
      </c>
      <c r="F32" s="128">
        <f t="shared" si="7"/>
        <v>100.34364261168385</v>
      </c>
      <c r="G32" s="128">
        <f t="shared" si="7"/>
        <v>100</v>
      </c>
      <c r="H32" s="128">
        <f t="shared" si="7"/>
        <v>100.34246575342465</v>
      </c>
      <c r="I32" s="128">
        <f t="shared" si="7"/>
        <v>100</v>
      </c>
      <c r="J32" s="82"/>
    </row>
    <row r="33" spans="1:10" ht="24.75" customHeight="1" thickBot="1">
      <c r="A33" s="22" t="s">
        <v>15</v>
      </c>
      <c r="B33" s="35" t="s">
        <v>8</v>
      </c>
      <c r="C33" s="40">
        <v>5</v>
      </c>
      <c r="D33" s="40">
        <v>5.7</v>
      </c>
      <c r="E33" s="40">
        <v>6</v>
      </c>
      <c r="F33" s="40">
        <v>6</v>
      </c>
      <c r="G33" s="40">
        <v>6.1</v>
      </c>
      <c r="H33" s="40">
        <v>6.1</v>
      </c>
      <c r="I33" s="41">
        <v>6.2</v>
      </c>
      <c r="J33" s="82">
        <f t="shared" si="0"/>
        <v>124</v>
      </c>
    </row>
    <row r="34" spans="1:10" ht="13.5" customHeight="1" thickBot="1">
      <c r="A34" s="126" t="s">
        <v>40</v>
      </c>
      <c r="B34" s="138"/>
      <c r="C34" s="128"/>
      <c r="D34" s="128">
        <f aca="true" t="shared" si="8" ref="D34:I34">D33/C33*100</f>
        <v>114.00000000000001</v>
      </c>
      <c r="E34" s="128">
        <f t="shared" si="8"/>
        <v>105.26315789473684</v>
      </c>
      <c r="F34" s="128">
        <f t="shared" si="8"/>
        <v>100</v>
      </c>
      <c r="G34" s="128">
        <f t="shared" si="8"/>
        <v>101.66666666666666</v>
      </c>
      <c r="H34" s="128">
        <f t="shared" si="8"/>
        <v>100</v>
      </c>
      <c r="I34" s="128">
        <f t="shared" si="8"/>
        <v>101.63934426229508</v>
      </c>
      <c r="J34" s="82"/>
    </row>
    <row r="35" spans="1:10" ht="24.75" customHeight="1">
      <c r="A35" s="28" t="s">
        <v>16</v>
      </c>
      <c r="B35" s="35" t="s">
        <v>9</v>
      </c>
      <c r="C35" s="40">
        <v>1993</v>
      </c>
      <c r="D35" s="40">
        <v>1996</v>
      </c>
      <c r="E35" s="40">
        <v>1997</v>
      </c>
      <c r="F35" s="40">
        <v>1998</v>
      </c>
      <c r="G35" s="40">
        <v>1998</v>
      </c>
      <c r="H35" s="40">
        <v>1999.2</v>
      </c>
      <c r="I35" s="41">
        <v>1999.5</v>
      </c>
      <c r="J35" s="82">
        <f t="shared" si="0"/>
        <v>100.32614149523332</v>
      </c>
    </row>
    <row r="36" spans="1:10" ht="13.5" thickBot="1">
      <c r="A36" s="141" t="s">
        <v>40</v>
      </c>
      <c r="B36" s="140"/>
      <c r="C36" s="133"/>
      <c r="D36" s="133">
        <f aca="true" t="shared" si="9" ref="D36:I36">D35/C35*100</f>
        <v>100.15052684395384</v>
      </c>
      <c r="E36" s="133">
        <f t="shared" si="9"/>
        <v>100.05010020040079</v>
      </c>
      <c r="F36" s="133">
        <f t="shared" si="9"/>
        <v>100.050075112669</v>
      </c>
      <c r="G36" s="133">
        <f t="shared" si="9"/>
        <v>100</v>
      </c>
      <c r="H36" s="133">
        <f t="shared" si="9"/>
        <v>100.06006006006005</v>
      </c>
      <c r="I36" s="133">
        <f t="shared" si="9"/>
        <v>100.01500600240097</v>
      </c>
      <c r="J36" s="8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5">
      <c r="A39" s="148" t="s">
        <v>55</v>
      </c>
      <c r="B39" s="149"/>
      <c r="C39" s="148"/>
      <c r="D39" s="148"/>
      <c r="E39" s="148"/>
      <c r="F39" s="148" t="s">
        <v>56</v>
      </c>
      <c r="G39" s="3"/>
      <c r="H39" s="3"/>
      <c r="I39" s="3"/>
      <c r="J39" s="3"/>
    </row>
    <row r="40" spans="1:10" ht="15">
      <c r="A40" s="148" t="s">
        <v>57</v>
      </c>
      <c r="B40" s="149"/>
      <c r="C40" s="148"/>
      <c r="D40" s="148"/>
      <c r="E40" s="148"/>
      <c r="F40" s="148"/>
      <c r="G40" s="3"/>
      <c r="H40" s="3"/>
      <c r="I40" s="3"/>
      <c r="J40" s="3"/>
    </row>
    <row r="41" spans="1:10" ht="15">
      <c r="A41" s="148" t="s">
        <v>58</v>
      </c>
      <c r="B41" s="149"/>
      <c r="C41" s="148"/>
      <c r="D41" s="148"/>
      <c r="E41" s="148"/>
      <c r="F41" s="148" t="s">
        <v>59</v>
      </c>
      <c r="G41" s="3"/>
      <c r="H41" s="3"/>
      <c r="I41" s="3"/>
      <c r="J41" s="3"/>
    </row>
    <row r="42" spans="1:10" ht="15">
      <c r="A42" s="148"/>
      <c r="B42" s="149"/>
      <c r="C42" s="148"/>
      <c r="D42" s="148"/>
      <c r="E42" s="148"/>
      <c r="F42" s="148"/>
      <c r="G42" s="3"/>
      <c r="H42" s="3"/>
      <c r="I42" s="3"/>
      <c r="J42" s="3"/>
    </row>
    <row r="43" spans="1:10" ht="15">
      <c r="A43" s="150" t="s">
        <v>60</v>
      </c>
      <c r="B43" s="151"/>
      <c r="C43" s="150"/>
      <c r="D43" s="150"/>
      <c r="E43" s="150"/>
      <c r="F43" s="150" t="s">
        <v>61</v>
      </c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12.75">
      <c r="B127" s="3"/>
      <c r="C127" s="3"/>
      <c r="D127" s="3"/>
      <c r="E127" s="3"/>
      <c r="F127" s="3"/>
      <c r="G127" s="3"/>
      <c r="H127" s="3"/>
      <c r="I127" s="3"/>
      <c r="J127" s="3"/>
    </row>
  </sheetData>
  <sheetProtection/>
  <mergeCells count="9">
    <mergeCell ref="C9:E9"/>
    <mergeCell ref="A9:A10"/>
    <mergeCell ref="B9:B10"/>
    <mergeCell ref="J9:J10"/>
    <mergeCell ref="A1:J1"/>
    <mergeCell ref="A6:J6"/>
    <mergeCell ref="A7:J7"/>
    <mergeCell ref="C4:E4"/>
    <mergeCell ref="C3:F3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27"/>
  <sheetViews>
    <sheetView view="pageBreakPreview" zoomScale="80" zoomScaleNormal="80" zoomScaleSheetLayoutView="80" zoomScalePageLayoutView="0" workbookViewId="0" topLeftCell="A19">
      <selection activeCell="E13" sqref="E13"/>
    </sheetView>
  </sheetViews>
  <sheetFormatPr defaultColWidth="9.00390625" defaultRowHeight="12.75"/>
  <cols>
    <col min="1" max="1" width="36.375" style="0" customWidth="1"/>
    <col min="2" max="2" width="11.75390625" style="0" customWidth="1"/>
    <col min="3" max="4" width="13.875" style="0" customWidth="1"/>
    <col min="5" max="6" width="10.75390625" style="0" customWidth="1"/>
    <col min="7" max="9" width="11.75390625" style="0" customWidth="1"/>
    <col min="10" max="10" width="14.625" style="0" customWidth="1"/>
  </cols>
  <sheetData>
    <row r="1" spans="1:10" ht="15">
      <c r="A1" s="176" t="s">
        <v>65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5">
      <c r="A2" s="78"/>
      <c r="B2" s="78"/>
      <c r="C2" s="78"/>
      <c r="D2" s="78"/>
      <c r="E2" s="78"/>
      <c r="F2" s="78"/>
      <c r="G2" s="78"/>
      <c r="H2" s="78"/>
      <c r="I2" s="78"/>
      <c r="J2" s="78"/>
    </row>
    <row r="3" spans="1:6" ht="16.5" customHeight="1">
      <c r="A3" s="13"/>
      <c r="B3" s="152"/>
      <c r="C3" s="181" t="s">
        <v>52</v>
      </c>
      <c r="D3" s="181"/>
      <c r="E3" s="181"/>
      <c r="F3" s="181"/>
    </row>
    <row r="4" spans="1:6" ht="15.75">
      <c r="A4" s="1"/>
      <c r="C4" s="170" t="s">
        <v>51</v>
      </c>
      <c r="D4" s="170"/>
      <c r="E4" s="170"/>
      <c r="F4" s="114"/>
    </row>
    <row r="5" spans="1:6" ht="9.75" customHeight="1">
      <c r="A5" s="1"/>
      <c r="B5" s="2"/>
      <c r="E5" s="2"/>
      <c r="F5" s="2"/>
    </row>
    <row r="6" spans="1:10" ht="14.25">
      <c r="A6" s="177" t="s">
        <v>46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ht="14.25">
      <c r="A7" s="177" t="s">
        <v>50</v>
      </c>
      <c r="B7" s="177"/>
      <c r="C7" s="177"/>
      <c r="D7" s="177"/>
      <c r="E7" s="177"/>
      <c r="F7" s="177"/>
      <c r="G7" s="177"/>
      <c r="H7" s="177"/>
      <c r="I7" s="177"/>
      <c r="J7" s="177"/>
    </row>
    <row r="8" ht="6.75" customHeight="1" thickBot="1"/>
    <row r="9" spans="1:20" ht="18" customHeight="1" thickBot="1">
      <c r="A9" s="172" t="s">
        <v>0</v>
      </c>
      <c r="B9" s="174" t="s">
        <v>41</v>
      </c>
      <c r="C9" s="182" t="s">
        <v>39</v>
      </c>
      <c r="D9" s="183"/>
      <c r="E9" s="184"/>
      <c r="F9" s="115" t="s">
        <v>10</v>
      </c>
      <c r="G9" s="10" t="s">
        <v>13</v>
      </c>
      <c r="H9" s="8"/>
      <c r="I9" s="9"/>
      <c r="J9" s="166" t="s">
        <v>64</v>
      </c>
      <c r="O9" s="142">
        <v>2018</v>
      </c>
      <c r="P9" s="142">
        <v>2019</v>
      </c>
      <c r="Q9" s="142">
        <v>2020</v>
      </c>
      <c r="R9" s="142">
        <v>2021</v>
      </c>
      <c r="S9" s="142">
        <v>2022</v>
      </c>
      <c r="T9" s="142">
        <v>2023</v>
      </c>
    </row>
    <row r="10" spans="1:20" ht="19.5" customHeight="1" thickBot="1">
      <c r="A10" s="173"/>
      <c r="B10" s="175"/>
      <c r="C10" s="45">
        <v>2018</v>
      </c>
      <c r="D10" s="45">
        <v>2019</v>
      </c>
      <c r="E10" s="45">
        <v>2020</v>
      </c>
      <c r="F10" s="45">
        <v>2021</v>
      </c>
      <c r="G10" s="46">
        <v>2022</v>
      </c>
      <c r="H10" s="47">
        <v>2023</v>
      </c>
      <c r="I10" s="47">
        <v>2024</v>
      </c>
      <c r="J10" s="167"/>
      <c r="O10" s="143">
        <f aca="true" t="shared" si="0" ref="O10:T10">(D12+D14+D20+D22+D24)/5</f>
        <v>129.69642758474936</v>
      </c>
      <c r="P10" s="143">
        <f t="shared" si="0"/>
        <v>100.79006279704791</v>
      </c>
      <c r="Q10" s="143">
        <f t="shared" si="0"/>
        <v>98.73951328494199</v>
      </c>
      <c r="R10" s="143">
        <f t="shared" si="0"/>
        <v>100.29158877658118</v>
      </c>
      <c r="S10" s="143">
        <f t="shared" si="0"/>
        <v>100.65777738916907</v>
      </c>
      <c r="T10" s="143">
        <f t="shared" si="0"/>
        <v>100.36600958401395</v>
      </c>
    </row>
    <row r="11" spans="1:20" ht="29.25" customHeight="1" thickBot="1">
      <c r="A11" s="29" t="s">
        <v>35</v>
      </c>
      <c r="B11" s="36" t="s">
        <v>6</v>
      </c>
      <c r="C11" s="38">
        <f>SUM(Лист2!C11+Лист3!C11+Лист4!C11)</f>
        <v>17586.1</v>
      </c>
      <c r="D11" s="38">
        <f>SUM(Лист2!D11+Лист3!D11+Лист4!D11)</f>
        <v>19802.7</v>
      </c>
      <c r="E11" s="38">
        <f>SUM(Лист2!E11+Лист3!E11+Лист4!E11)</f>
        <v>19962.4</v>
      </c>
      <c r="F11" s="38">
        <f>SUM(Лист2!F11+Лист3!F11+Лист4!F11)</f>
        <v>18781</v>
      </c>
      <c r="G11" s="38">
        <f>SUM(Лист2!G11+Лист3!G11+Лист4!G11)</f>
        <v>18796.8</v>
      </c>
      <c r="H11" s="38">
        <f>SUM(Лист2!H11+Лист3!H11+Лист4!H11)</f>
        <v>19111.7</v>
      </c>
      <c r="I11" s="79">
        <f>SUM(Лист2!I11+Лист3!I11+Лист4!I11)</f>
        <v>19183.3</v>
      </c>
      <c r="J11" s="84">
        <f>I11/C11*100</f>
        <v>109.08217285242323</v>
      </c>
      <c r="O11" s="144"/>
      <c r="P11" s="144"/>
      <c r="Q11" s="144"/>
      <c r="R11" s="144"/>
      <c r="S11" s="144"/>
      <c r="T11" s="144"/>
    </row>
    <row r="12" spans="1:20" ht="13.5" customHeight="1" thickBot="1">
      <c r="A12" s="134" t="s">
        <v>40</v>
      </c>
      <c r="B12" s="135"/>
      <c r="C12" s="128"/>
      <c r="D12" s="128">
        <f aca="true" t="shared" si="1" ref="D12:I12">D11/C11*100</f>
        <v>112.60427269263795</v>
      </c>
      <c r="E12" s="128">
        <f t="shared" si="1"/>
        <v>100.80645568533583</v>
      </c>
      <c r="F12" s="128">
        <f t="shared" si="1"/>
        <v>94.08187392297519</v>
      </c>
      <c r="G12" s="128">
        <f t="shared" si="1"/>
        <v>100.08412757574143</v>
      </c>
      <c r="H12" s="128">
        <f t="shared" si="1"/>
        <v>101.67528515491999</v>
      </c>
      <c r="I12" s="128">
        <f t="shared" si="1"/>
        <v>100.37463961866291</v>
      </c>
      <c r="J12" s="84"/>
      <c r="O12" s="144"/>
      <c r="P12" s="144"/>
      <c r="Q12" s="144"/>
      <c r="R12" s="144"/>
      <c r="S12" s="144"/>
      <c r="T12" s="144"/>
    </row>
    <row r="13" spans="1:20" ht="31.5" customHeight="1" thickBot="1">
      <c r="A13" s="30" t="s">
        <v>36</v>
      </c>
      <c r="B13" s="37" t="s">
        <v>12</v>
      </c>
      <c r="C13" s="40">
        <f>SUM(Лист2!C13+Лист3!C13+Лист4!C13)</f>
        <v>2663.7</v>
      </c>
      <c r="D13" s="40">
        <f>SUM(Лист2!D13+Лист3!D13+Лист4!D13)</f>
        <v>6211.8</v>
      </c>
      <c r="E13" s="40">
        <f>SUM(Лист2!E13+Лист3!E13+Лист4!E13)</f>
        <v>6322.1</v>
      </c>
      <c r="F13" s="40">
        <f>SUM(Лист2!F13+Лист3!F13+Лист4!F13)</f>
        <v>6284.06</v>
      </c>
      <c r="G13" s="40">
        <f>SUM(Лист2!G13+Лист3!G13+Лист4!G13)</f>
        <v>6285</v>
      </c>
      <c r="H13" s="40">
        <f>SUM(Лист2!H13+Лист3!H13+Лист4!H13)</f>
        <v>6292.6</v>
      </c>
      <c r="I13" s="40">
        <f>SUM(Лист2!I13+Лист3!I13+Лист4!I13)</f>
        <v>6299.5</v>
      </c>
      <c r="J13" s="84">
        <f>I13/C13*100</f>
        <v>236.49434996433536</v>
      </c>
      <c r="O13" s="144"/>
      <c r="P13" s="144"/>
      <c r="Q13" s="144"/>
      <c r="R13" s="144"/>
      <c r="S13" s="144"/>
      <c r="T13" s="144"/>
    </row>
    <row r="14" spans="1:20" ht="16.5" customHeight="1" thickBot="1">
      <c r="A14" s="134" t="s">
        <v>40</v>
      </c>
      <c r="B14" s="136"/>
      <c r="C14" s="128"/>
      <c r="D14" s="128">
        <f aca="true" t="shared" si="2" ref="D14:I14">D13/C13*100</f>
        <v>233.20193715508503</v>
      </c>
      <c r="E14" s="128">
        <f t="shared" si="2"/>
        <v>101.77565278985156</v>
      </c>
      <c r="F14" s="128">
        <f t="shared" si="2"/>
        <v>99.39830119738694</v>
      </c>
      <c r="G14" s="128">
        <f t="shared" si="2"/>
        <v>100.0149584822551</v>
      </c>
      <c r="H14" s="128">
        <f t="shared" si="2"/>
        <v>100.12092283214002</v>
      </c>
      <c r="I14" s="128">
        <f t="shared" si="2"/>
        <v>100.10965260782505</v>
      </c>
      <c r="J14" s="84"/>
      <c r="O14" s="143">
        <f aca="true" t="shared" si="3" ref="O14:T14">(D28+D30+D32+D34)/4</f>
        <v>103.24178360660265</v>
      </c>
      <c r="P14" s="143">
        <f t="shared" si="3"/>
        <v>96.68036861441722</v>
      </c>
      <c r="Q14" s="143">
        <f t="shared" si="3"/>
        <v>100.32740716054523</v>
      </c>
      <c r="R14" s="143">
        <f t="shared" si="3"/>
        <v>100.33046293151467</v>
      </c>
      <c r="S14" s="143">
        <f t="shared" si="3"/>
        <v>100.43026225378131</v>
      </c>
      <c r="T14" s="143">
        <f t="shared" si="3"/>
        <v>100.5194640224608</v>
      </c>
    </row>
    <row r="15" spans="1:10" ht="30.75" customHeight="1" thickBot="1">
      <c r="A15" s="30" t="s">
        <v>38</v>
      </c>
      <c r="B15" s="37" t="s">
        <v>12</v>
      </c>
      <c r="C15" s="40"/>
      <c r="D15" s="40"/>
      <c r="E15" s="40"/>
      <c r="F15" s="40"/>
      <c r="G15" s="40"/>
      <c r="H15" s="40"/>
      <c r="I15" s="40"/>
      <c r="J15" s="84"/>
    </row>
    <row r="16" spans="1:10" ht="15" customHeight="1" thickBot="1">
      <c r="A16" s="134" t="s">
        <v>40</v>
      </c>
      <c r="B16" s="137"/>
      <c r="C16" s="128"/>
      <c r="D16" s="128"/>
      <c r="E16" s="128"/>
      <c r="F16" s="128"/>
      <c r="G16" s="128"/>
      <c r="H16" s="128"/>
      <c r="I16" s="128"/>
      <c r="J16" s="84"/>
    </row>
    <row r="17" spans="1:10" ht="30.75" customHeight="1" thickBot="1">
      <c r="A17" s="31" t="s">
        <v>37</v>
      </c>
      <c r="B17" s="37" t="s">
        <v>12</v>
      </c>
      <c r="C17" s="40"/>
      <c r="D17" s="40"/>
      <c r="E17" s="40"/>
      <c r="F17" s="40"/>
      <c r="G17" s="40"/>
      <c r="H17" s="40"/>
      <c r="I17" s="40"/>
      <c r="J17" s="84"/>
    </row>
    <row r="18" spans="1:10" ht="15" customHeight="1" thickBot="1">
      <c r="A18" s="134" t="s">
        <v>40</v>
      </c>
      <c r="B18" s="137"/>
      <c r="C18" s="128"/>
      <c r="D18" s="128"/>
      <c r="E18" s="128"/>
      <c r="F18" s="128"/>
      <c r="G18" s="128"/>
      <c r="H18" s="128"/>
      <c r="I18" s="128"/>
      <c r="J18" s="84"/>
    </row>
    <row r="19" spans="1:10" ht="24.75" customHeight="1" thickBot="1">
      <c r="A19" s="32" t="s">
        <v>11</v>
      </c>
      <c r="B19" s="37" t="s">
        <v>12</v>
      </c>
      <c r="C19" s="40">
        <f>SUM(Лист2!C19+Лист3!C19+Лист4!C19)</f>
        <v>157</v>
      </c>
      <c r="D19" s="40">
        <f>SUM(Лист2!D19+Лист3!D19+Лист4!D19)</f>
        <v>158</v>
      </c>
      <c r="E19" s="40">
        <f>SUM(Лист2!E19+Лист3!E19+Лист4!E19)</f>
        <v>159</v>
      </c>
      <c r="F19" s="40">
        <f>SUM(Лист2!F19+Лист3!F19+Лист4!F19)</f>
        <v>159</v>
      </c>
      <c r="G19" s="40">
        <f>SUM(Лист2!G19+Лист3!G19+Лист4!G19)</f>
        <v>160</v>
      </c>
      <c r="H19" s="40">
        <f>SUM(Лист2!H19+Лист3!H19+Лист4!H19)</f>
        <v>161</v>
      </c>
      <c r="I19" s="40">
        <f>SUM(Лист2!I19+Лист3!I19+Лист4!I19)</f>
        <v>162</v>
      </c>
      <c r="J19" s="84">
        <f>I19/C19*100</f>
        <v>103.18471337579618</v>
      </c>
    </row>
    <row r="20" spans="1:10" ht="13.5" customHeight="1" thickBot="1">
      <c r="A20" s="134" t="s">
        <v>40</v>
      </c>
      <c r="B20" s="137"/>
      <c r="C20" s="128"/>
      <c r="D20" s="128">
        <f aca="true" t="shared" si="4" ref="D20:I20">D19/C19*100</f>
        <v>100.63694267515923</v>
      </c>
      <c r="E20" s="128">
        <f t="shared" si="4"/>
        <v>100.63291139240506</v>
      </c>
      <c r="F20" s="128">
        <f t="shared" si="4"/>
        <v>100</v>
      </c>
      <c r="G20" s="128">
        <f t="shared" si="4"/>
        <v>100.62893081761007</v>
      </c>
      <c r="H20" s="128">
        <f t="shared" si="4"/>
        <v>100.62500000000001</v>
      </c>
      <c r="I20" s="128">
        <f t="shared" si="4"/>
        <v>100.62111801242236</v>
      </c>
      <c r="J20" s="84"/>
    </row>
    <row r="21" spans="1:10" ht="24.75" customHeight="1" thickBot="1">
      <c r="A21" s="32" t="s">
        <v>1</v>
      </c>
      <c r="B21" s="37" t="s">
        <v>12</v>
      </c>
      <c r="C21" s="40">
        <f>SUM(Лист2!C21+Лист3!C21+Лист4!C21)</f>
        <v>13.4</v>
      </c>
      <c r="D21" s="40">
        <f>SUM(Лист2!D21+Лист3!D21+Лист4!D21)</f>
        <v>13.6</v>
      </c>
      <c r="E21" s="40">
        <f>SUM(Лист2!E21+Лист3!E21+Лист4!E21)</f>
        <v>13.7</v>
      </c>
      <c r="F21" s="40">
        <f>SUM(Лист2!F21+Лист3!F21+Лист4!F21)</f>
        <v>13.7</v>
      </c>
      <c r="G21" s="40">
        <f>SUM(Лист2!G21+Лист3!G21+Лист4!G21)</f>
        <v>13.8</v>
      </c>
      <c r="H21" s="40">
        <f>SUM(Лист2!H21+Лист3!H21+Лист4!H21)</f>
        <v>13.8</v>
      </c>
      <c r="I21" s="40">
        <f>SUM(Лист2!I21+Лист3!I21+Лист4!I21)</f>
        <v>13.9</v>
      </c>
      <c r="J21" s="84">
        <f>I21/C21*100</f>
        <v>103.73134328358209</v>
      </c>
    </row>
    <row r="22" spans="1:10" ht="15" customHeight="1" thickBot="1">
      <c r="A22" s="134" t="s">
        <v>40</v>
      </c>
      <c r="B22" s="137"/>
      <c r="C22" s="128"/>
      <c r="D22" s="128">
        <f aca="true" t="shared" si="5" ref="D22:I22">D21/C21*100</f>
        <v>101.49253731343283</v>
      </c>
      <c r="E22" s="128">
        <f t="shared" si="5"/>
        <v>100.73529411764706</v>
      </c>
      <c r="F22" s="128">
        <f t="shared" si="5"/>
        <v>100</v>
      </c>
      <c r="G22" s="128">
        <f t="shared" si="5"/>
        <v>100.72992700729928</v>
      </c>
      <c r="H22" s="128">
        <f t="shared" si="5"/>
        <v>100</v>
      </c>
      <c r="I22" s="128">
        <f t="shared" si="5"/>
        <v>100.72463768115942</v>
      </c>
      <c r="J22" s="84"/>
    </row>
    <row r="23" spans="1:10" ht="24.75" customHeight="1" thickBot="1">
      <c r="A23" s="32" t="s">
        <v>2</v>
      </c>
      <c r="B23" s="37" t="s">
        <v>12</v>
      </c>
      <c r="C23" s="40">
        <f>SUM(Лист2!C23+Лист3!C23+Лист4!C23)</f>
        <v>91.5</v>
      </c>
      <c r="D23" s="40">
        <f>SUM(Лист2!D23+Лист3!D23+Лист4!D23)</f>
        <v>92</v>
      </c>
      <c r="E23" s="40">
        <f>SUM(Лист2!E23+Лист3!E23+Лист4!E23)</f>
        <v>92</v>
      </c>
      <c r="F23" s="40">
        <f>SUM(Лист2!F23+Лист3!F23+Лист4!F23)</f>
        <v>92.2</v>
      </c>
      <c r="G23" s="40">
        <f>SUM(Лист2!G23+Лист3!G23+Лист4!G23)</f>
        <v>92.2</v>
      </c>
      <c r="H23" s="40">
        <f>SUM(Лист2!H23+Лист3!H23+Лист4!H23)</f>
        <v>93</v>
      </c>
      <c r="I23" s="40">
        <f>SUM(Лист2!I23+Лист3!I23+Лист4!I23)</f>
        <v>93</v>
      </c>
      <c r="J23" s="84">
        <f>I23/C23*100</f>
        <v>101.63934426229508</v>
      </c>
    </row>
    <row r="24" spans="1:10" ht="16.5" customHeight="1" thickBot="1">
      <c r="A24" s="134" t="s">
        <v>40</v>
      </c>
      <c r="B24" s="137"/>
      <c r="C24" s="128"/>
      <c r="D24" s="128">
        <f aca="true" t="shared" si="6" ref="D24:I24">D23/C23*100</f>
        <v>100.5464480874317</v>
      </c>
      <c r="E24" s="128">
        <f t="shared" si="6"/>
        <v>100</v>
      </c>
      <c r="F24" s="128">
        <f t="shared" si="6"/>
        <v>100.21739130434784</v>
      </c>
      <c r="G24" s="128">
        <f t="shared" si="6"/>
        <v>100</v>
      </c>
      <c r="H24" s="128">
        <f t="shared" si="6"/>
        <v>100.86767895878526</v>
      </c>
      <c r="I24" s="128">
        <f t="shared" si="6"/>
        <v>100</v>
      </c>
      <c r="J24" s="84"/>
    </row>
    <row r="25" spans="1:10" ht="24.75" customHeight="1" thickBot="1">
      <c r="A25" s="32" t="s">
        <v>3</v>
      </c>
      <c r="B25" s="37" t="s">
        <v>12</v>
      </c>
      <c r="C25" s="40"/>
      <c r="D25" s="40"/>
      <c r="E25" s="40"/>
      <c r="F25" s="40"/>
      <c r="G25" s="40"/>
      <c r="H25" s="40"/>
      <c r="I25" s="40"/>
      <c r="J25" s="84"/>
    </row>
    <row r="26" spans="1:10" ht="16.5" customHeight="1" thickBot="1">
      <c r="A26" s="134" t="s">
        <v>40</v>
      </c>
      <c r="B26" s="137"/>
      <c r="C26" s="128"/>
      <c r="D26" s="128"/>
      <c r="E26" s="128"/>
      <c r="F26" s="128"/>
      <c r="G26" s="128"/>
      <c r="H26" s="128"/>
      <c r="I26" s="128"/>
      <c r="J26" s="84"/>
    </row>
    <row r="27" spans="1:10" ht="29.25" customHeight="1" thickBot="1">
      <c r="A27" s="33" t="s">
        <v>33</v>
      </c>
      <c r="B27" s="37" t="s">
        <v>12</v>
      </c>
      <c r="C27" s="40">
        <f>SUM(Лист2!C27+Лист3!C27+Лист4!C27)</f>
        <v>134.1</v>
      </c>
      <c r="D27" s="40">
        <f>SUM(Лист2!D27+Лист3!D27+Лист4!D27)</f>
        <v>134.6</v>
      </c>
      <c r="E27" s="40">
        <f>SUM(Лист2!E27+Лист3!E27+Лист4!E27)</f>
        <v>131.3</v>
      </c>
      <c r="F27" s="40">
        <f>SUM(Лист2!F27+Лист3!F27+Лист4!F27)</f>
        <v>131.5</v>
      </c>
      <c r="G27" s="40">
        <f>SUM(Лист2!G27+Лист3!G27+Лист4!G27)</f>
        <v>131.7</v>
      </c>
      <c r="H27" s="40">
        <f>SUM(Лист2!H27+Лист3!H27+Лист4!H27)</f>
        <v>132.2</v>
      </c>
      <c r="I27" s="40">
        <f>SUM(Лист2!I27+Лист3!I27+Лист4!I27)</f>
        <v>132.4</v>
      </c>
      <c r="J27" s="84">
        <f>I27/C27*100</f>
        <v>98.7322893363162</v>
      </c>
    </row>
    <row r="28" spans="1:10" ht="13.5" thickBot="1">
      <c r="A28" s="134" t="s">
        <v>40</v>
      </c>
      <c r="B28" s="137"/>
      <c r="C28" s="128"/>
      <c r="D28" s="128">
        <f aca="true" t="shared" si="7" ref="D28:I28">D27/C27*100</f>
        <v>100.37285607755406</v>
      </c>
      <c r="E28" s="128">
        <f t="shared" si="7"/>
        <v>97.5482912332838</v>
      </c>
      <c r="F28" s="128">
        <f t="shared" si="7"/>
        <v>100.15232292460014</v>
      </c>
      <c r="G28" s="128">
        <f t="shared" si="7"/>
        <v>100.15209125475283</v>
      </c>
      <c r="H28" s="128">
        <f t="shared" si="7"/>
        <v>100.37965072133636</v>
      </c>
      <c r="I28" s="128">
        <f t="shared" si="7"/>
        <v>100.15128593040849</v>
      </c>
      <c r="J28" s="84"/>
    </row>
    <row r="29" spans="1:10" ht="24.75" customHeight="1" thickBot="1">
      <c r="A29" s="32" t="s">
        <v>4</v>
      </c>
      <c r="B29" s="37" t="s">
        <v>12</v>
      </c>
      <c r="C29" s="40">
        <f>SUM(Лист2!C29+Лист3!C29+Лист4!C29)</f>
        <v>2731.3</v>
      </c>
      <c r="D29" s="40">
        <f>SUM(Лист2!D29+Лист3!D29+Лист4!D29)</f>
        <v>2959.3</v>
      </c>
      <c r="E29" s="40">
        <f>SUM(Лист2!E29+Лист3!E29+Лист4!E29)</f>
        <v>2578.4</v>
      </c>
      <c r="F29" s="40">
        <f>SUM(Лист2!F29+Лист3!F29+Лист4!F29)</f>
        <v>2583</v>
      </c>
      <c r="G29" s="40">
        <f>SUM(Лист2!G29+Лист3!G29+Лист4!G29)</f>
        <v>2586</v>
      </c>
      <c r="H29" s="40">
        <f>SUM(Лист2!H29+Лист3!H29+Лист4!H29)</f>
        <v>2595.7</v>
      </c>
      <c r="I29" s="40">
        <f>SUM(Лист2!I29+Лист3!I29+Лист4!I29)</f>
        <v>2606</v>
      </c>
      <c r="J29" s="84">
        <f>I29/C29*100</f>
        <v>95.41244096217918</v>
      </c>
    </row>
    <row r="30" spans="1:10" ht="16.5" customHeight="1" thickBot="1">
      <c r="A30" s="134" t="s">
        <v>40</v>
      </c>
      <c r="B30" s="137"/>
      <c r="C30" s="128"/>
      <c r="D30" s="128">
        <f aca="true" t="shared" si="8" ref="D30:I30">D29/C29*100</f>
        <v>108.34767326913924</v>
      </c>
      <c r="E30" s="128">
        <f t="shared" si="8"/>
        <v>87.12871287128714</v>
      </c>
      <c r="F30" s="128">
        <f t="shared" si="8"/>
        <v>100.1784052125349</v>
      </c>
      <c r="G30" s="128">
        <f t="shared" si="8"/>
        <v>100.11614401858304</v>
      </c>
      <c r="H30" s="128">
        <f t="shared" si="8"/>
        <v>100.37509667440061</v>
      </c>
      <c r="I30" s="128">
        <f t="shared" si="8"/>
        <v>100.39681010902648</v>
      </c>
      <c r="J30" s="84"/>
    </row>
    <row r="31" spans="1:10" ht="24.75" customHeight="1" thickBot="1">
      <c r="A31" s="32" t="s">
        <v>5</v>
      </c>
      <c r="B31" s="35" t="s">
        <v>7</v>
      </c>
      <c r="C31" s="40">
        <f>SUM(Лист2!C31+Лист3!C31+Лист4!C31)</f>
        <v>376.9</v>
      </c>
      <c r="D31" s="40">
        <f>SUM(Лист2!D31+Лист3!D31+Лист4!D31)</f>
        <v>379.2</v>
      </c>
      <c r="E31" s="40">
        <f>SUM(Лист2!E31+Лист3!E31+Лист4!E31)</f>
        <v>380.3</v>
      </c>
      <c r="F31" s="40">
        <f>SUM(Лист2!F31+Лист3!F31+Лист4!F31)</f>
        <v>381.4</v>
      </c>
      <c r="G31" s="40">
        <f>SUM(Лист2!G31+Лист3!G31+Лист4!G31)</f>
        <v>381.5</v>
      </c>
      <c r="H31" s="40">
        <f>SUM(Лист2!H31+Лист3!H31+Лист4!H31)</f>
        <v>382.6</v>
      </c>
      <c r="I31" s="40">
        <f>SUM(Лист2!I31+Лист3!I31+Лист4!I31)</f>
        <v>383.3</v>
      </c>
      <c r="J31" s="84">
        <f>I31/C31*100</f>
        <v>101.69806314672327</v>
      </c>
    </row>
    <row r="32" spans="1:10" ht="15" customHeight="1" thickBot="1">
      <c r="A32" s="134" t="s">
        <v>40</v>
      </c>
      <c r="B32" s="138"/>
      <c r="C32" s="128"/>
      <c r="D32" s="128">
        <f aca="true" t="shared" si="9" ref="D32:I32">D31/C31*100</f>
        <v>100.61024144335369</v>
      </c>
      <c r="E32" s="128">
        <f t="shared" si="9"/>
        <v>100.29008438818565</v>
      </c>
      <c r="F32" s="128">
        <f t="shared" si="9"/>
        <v>100.28924533263212</v>
      </c>
      <c r="G32" s="128">
        <f t="shared" si="9"/>
        <v>100.02621919244888</v>
      </c>
      <c r="H32" s="128">
        <f t="shared" si="9"/>
        <v>100.28833551769331</v>
      </c>
      <c r="I32" s="128">
        <f t="shared" si="9"/>
        <v>100.1829587036069</v>
      </c>
      <c r="J32" s="84"/>
    </row>
    <row r="33" spans="1:10" ht="24.75" customHeight="1" thickBot="1">
      <c r="A33" s="32" t="s">
        <v>15</v>
      </c>
      <c r="B33" s="35" t="s">
        <v>8</v>
      </c>
      <c r="C33" s="40">
        <f>SUM(Лист2!C33+Лист3!C33+Лист4!C33)</f>
        <v>27.5</v>
      </c>
      <c r="D33" s="40">
        <f>SUM(Лист2!D33+Лист3!D33+Лист4!D33)</f>
        <v>28.5</v>
      </c>
      <c r="E33" s="40">
        <f>SUM(Лист2!E33+Лист3!E33+Лист4!E33)</f>
        <v>29</v>
      </c>
      <c r="F33" s="40">
        <f>SUM(Лист2!F33+Лист3!F33+Лист4!F33)</f>
        <v>29.2</v>
      </c>
      <c r="G33" s="40">
        <f>SUM(Лист2!G33+Лист3!G33+Лист4!G33)</f>
        <v>29.5</v>
      </c>
      <c r="H33" s="40">
        <f>SUM(Лист2!H33+Лист3!H33+Лист4!H33)</f>
        <v>29.700000000000003</v>
      </c>
      <c r="I33" s="40">
        <f>SUM(Лист2!I33+Лист3!I33+Лист4!I33)</f>
        <v>30.099999999999998</v>
      </c>
      <c r="J33" s="84">
        <f>I33/C33*100</f>
        <v>109.45454545454545</v>
      </c>
    </row>
    <row r="34" spans="1:10" ht="12.75" customHeight="1" thickBot="1">
      <c r="A34" s="134" t="s">
        <v>40</v>
      </c>
      <c r="B34" s="138"/>
      <c r="C34" s="128"/>
      <c r="D34" s="128">
        <f aca="true" t="shared" si="10" ref="D34:I34">D33/C33*100</f>
        <v>103.63636363636364</v>
      </c>
      <c r="E34" s="128">
        <f t="shared" si="10"/>
        <v>101.75438596491229</v>
      </c>
      <c r="F34" s="128">
        <f t="shared" si="10"/>
        <v>100.6896551724138</v>
      </c>
      <c r="G34" s="128">
        <f t="shared" si="10"/>
        <v>101.02739726027397</v>
      </c>
      <c r="H34" s="128">
        <f t="shared" si="10"/>
        <v>100.67796610169492</v>
      </c>
      <c r="I34" s="128">
        <f t="shared" si="10"/>
        <v>101.34680134680134</v>
      </c>
      <c r="J34" s="84"/>
    </row>
    <row r="35" spans="1:10" ht="25.5" customHeight="1" thickBot="1">
      <c r="A35" s="34" t="s">
        <v>16</v>
      </c>
      <c r="B35" s="35" t="s">
        <v>9</v>
      </c>
      <c r="C35" s="40">
        <f>SUM(Лист2!C35+Лист3!C35+Лист4!C35)</f>
        <v>3123</v>
      </c>
      <c r="D35" s="40">
        <f>SUM(Лист2!D35+Лист3!D35+Лист4!D35)</f>
        <v>3153.2</v>
      </c>
      <c r="E35" s="40">
        <f>SUM(Лист2!E35+Лист3!E35+Лист4!E35)</f>
        <v>3155.7</v>
      </c>
      <c r="F35" s="40">
        <f>SUM(Лист2!F35+Лист3!F35+Лист4!F35)</f>
        <v>3157</v>
      </c>
      <c r="G35" s="40">
        <f>SUM(Лист2!G35+Лист3!G35+Лист4!G35)</f>
        <v>3160</v>
      </c>
      <c r="H35" s="40">
        <f>SUM(Лист2!H35+Лист3!H35+Лист4!H35)</f>
        <v>3162.2</v>
      </c>
      <c r="I35" s="40">
        <f>SUM(Лист2!I35+Лист3!I35+Лист4!I35)</f>
        <v>3163.5</v>
      </c>
      <c r="J35" s="84">
        <f>I35/C35*100</f>
        <v>101.29682997118155</v>
      </c>
    </row>
    <row r="36" spans="1:10" ht="13.5" thickBot="1">
      <c r="A36" s="139" t="s">
        <v>40</v>
      </c>
      <c r="B36" s="140"/>
      <c r="C36" s="133"/>
      <c r="D36" s="133">
        <f aca="true" t="shared" si="11" ref="D36:I36">D35/C35*100</f>
        <v>100.96701889209095</v>
      </c>
      <c r="E36" s="133">
        <f t="shared" si="11"/>
        <v>100.07928453634403</v>
      </c>
      <c r="F36" s="133">
        <f t="shared" si="11"/>
        <v>100.04119529739836</v>
      </c>
      <c r="G36" s="133">
        <f t="shared" si="11"/>
        <v>100.09502692429521</v>
      </c>
      <c r="H36" s="133">
        <f t="shared" si="11"/>
        <v>100.06962025316454</v>
      </c>
      <c r="I36" s="133">
        <f t="shared" si="11"/>
        <v>100.04111061918918</v>
      </c>
      <c r="J36" s="84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5">
      <c r="A39" s="148" t="s">
        <v>55</v>
      </c>
      <c r="B39" s="149"/>
      <c r="C39" s="148"/>
      <c r="D39" s="148"/>
      <c r="E39" s="148"/>
      <c r="F39" s="148" t="s">
        <v>56</v>
      </c>
      <c r="G39" s="3"/>
      <c r="H39" s="3"/>
      <c r="I39" s="3"/>
      <c r="J39" s="3"/>
    </row>
    <row r="40" spans="1:10" ht="15">
      <c r="A40" s="148" t="s">
        <v>57</v>
      </c>
      <c r="B40" s="149"/>
      <c r="C40" s="148"/>
      <c r="D40" s="148"/>
      <c r="E40" s="148"/>
      <c r="F40" s="148"/>
      <c r="G40" s="3"/>
      <c r="H40" s="3"/>
      <c r="I40" s="3"/>
      <c r="J40" s="3"/>
    </row>
    <row r="41" spans="1:10" ht="15">
      <c r="A41" s="148" t="s">
        <v>58</v>
      </c>
      <c r="B41" s="149"/>
      <c r="C41" s="148"/>
      <c r="D41" s="148"/>
      <c r="E41" s="148"/>
      <c r="F41" s="148" t="s">
        <v>59</v>
      </c>
      <c r="G41" s="3"/>
      <c r="H41" s="3"/>
      <c r="I41" s="3"/>
      <c r="J41" s="3"/>
    </row>
    <row r="42" spans="1:10" ht="15">
      <c r="A42" s="148"/>
      <c r="B42" s="149"/>
      <c r="C42" s="148"/>
      <c r="D42" s="148"/>
      <c r="E42" s="148"/>
      <c r="F42" s="148"/>
      <c r="G42" s="3"/>
      <c r="H42" s="3"/>
      <c r="I42" s="3"/>
      <c r="J42" s="3"/>
    </row>
    <row r="43" spans="1:10" ht="15">
      <c r="A43" s="150" t="s">
        <v>60</v>
      </c>
      <c r="B43" s="151"/>
      <c r="C43" s="150"/>
      <c r="D43" s="150"/>
      <c r="E43" s="150"/>
      <c r="F43" s="150" t="s">
        <v>61</v>
      </c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12.75">
      <c r="B127" s="3"/>
      <c r="C127" s="3"/>
      <c r="D127" s="3"/>
      <c r="E127" s="3"/>
      <c r="F127" s="3"/>
      <c r="G127" s="3"/>
      <c r="H127" s="3"/>
      <c r="I127" s="3"/>
      <c r="J127" s="3"/>
    </row>
  </sheetData>
  <sheetProtection/>
  <mergeCells count="9">
    <mergeCell ref="C9:E9"/>
    <mergeCell ref="J9:J10"/>
    <mergeCell ref="A9:A10"/>
    <mergeCell ref="B9:B10"/>
    <mergeCell ref="A1:J1"/>
    <mergeCell ref="A6:J6"/>
    <mergeCell ref="A7:J7"/>
    <mergeCell ref="C4:E4"/>
    <mergeCell ref="C3:F3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 Ростовской области</dc:creator>
  <cp:keywords/>
  <dc:description/>
  <cp:lastModifiedBy>1</cp:lastModifiedBy>
  <cp:lastPrinted>2021-06-16T05:53:34Z</cp:lastPrinted>
  <dcterms:created xsi:type="dcterms:W3CDTF">2002-04-16T05:55:18Z</dcterms:created>
  <dcterms:modified xsi:type="dcterms:W3CDTF">2022-01-13T05:12:22Z</dcterms:modified>
  <cp:category/>
  <cp:version/>
  <cp:contentType/>
  <cp:contentStatus/>
</cp:coreProperties>
</file>